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D:\Pulpit\UM Grudziądz - Specyfikacja 2025-2028 (wartość odtworzeniowa)\UM Grudziądz - Ostateczne podsumowanie (8-10-2024)\"/>
    </mc:Choice>
  </mc:AlternateContent>
  <xr:revisionPtr revIDLastSave="0" documentId="13_ncr:1_{0DB31194-B5DA-4ED7-865B-68B426FDBBF1}" xr6:coauthVersionLast="47" xr6:coauthVersionMax="47" xr10:uidLastSave="{00000000-0000-0000-0000-000000000000}"/>
  <bookViews>
    <workbookView xWindow="-120" yWindow="-16320" windowWidth="29040" windowHeight="15840" tabRatio="768" activeTab="1" xr2:uid="{00000000-000D-0000-FFFF-FFFF00000000}"/>
  </bookViews>
  <sheets>
    <sheet name="Lokalizacje" sheetId="28" r:id="rId1"/>
    <sheet name="Budynki" sheetId="32" r:id="rId2"/>
    <sheet name="Budowle" sheetId="33" r:id="rId3"/>
    <sheet name="Wartości AR" sheetId="30" r:id="rId4"/>
    <sheet name="Wartości EEI" sheetId="31" r:id="rId5"/>
  </sheets>
  <definedNames>
    <definedName name="_xlnm.Print_Area" localSheetId="2">Budowle!$A$1:$I$288</definedName>
    <definedName name="_xlnm.Print_Area" localSheetId="0">Lokalizacje!$A$1:$K$129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10" i="32" l="1"/>
  <c r="S210" i="32" s="1"/>
  <c r="Q210" i="32"/>
  <c r="R210" i="32"/>
  <c r="P211" i="32"/>
  <c r="Q211" i="32"/>
  <c r="S211" i="32" s="1"/>
  <c r="R211" i="32"/>
  <c r="P212" i="32"/>
  <c r="Q212" i="32"/>
  <c r="R212" i="32"/>
  <c r="M217" i="32"/>
  <c r="D94" i="31"/>
  <c r="E94" i="31"/>
  <c r="F94" i="31"/>
  <c r="G94" i="31"/>
  <c r="H94" i="31"/>
  <c r="I94" i="31"/>
  <c r="C94" i="31"/>
  <c r="P199" i="32"/>
  <c r="Q199" i="32"/>
  <c r="R199" i="32"/>
  <c r="P40" i="32"/>
  <c r="Q40" i="32"/>
  <c r="R40" i="32"/>
  <c r="K94" i="30"/>
  <c r="P153" i="32"/>
  <c r="Q153" i="32"/>
  <c r="R153" i="32"/>
  <c r="P154" i="32"/>
  <c r="Q154" i="32"/>
  <c r="R154" i="32"/>
  <c r="S212" i="32" l="1"/>
  <c r="S154" i="32"/>
  <c r="S199" i="32"/>
  <c r="S153" i="32"/>
  <c r="S40" i="32"/>
  <c r="P139" i="32"/>
  <c r="Q139" i="32"/>
  <c r="R139" i="32"/>
  <c r="P168" i="32"/>
  <c r="Q168" i="32"/>
  <c r="R168" i="32"/>
  <c r="P146" i="32"/>
  <c r="Q146" i="32"/>
  <c r="R146" i="32"/>
  <c r="P147" i="32"/>
  <c r="Q147" i="32"/>
  <c r="R147" i="32"/>
  <c r="P148" i="32"/>
  <c r="Q148" i="32"/>
  <c r="R148" i="32"/>
  <c r="P149" i="32"/>
  <c r="Q149" i="32"/>
  <c r="R149" i="32"/>
  <c r="P150" i="32"/>
  <c r="Q150" i="32"/>
  <c r="R150" i="32"/>
  <c r="S139" i="32" l="1"/>
  <c r="S168" i="32"/>
  <c r="S147" i="32"/>
  <c r="S149" i="32"/>
  <c r="S148" i="32"/>
  <c r="S150" i="32"/>
  <c r="S146" i="32"/>
  <c r="P128" i="32" l="1"/>
  <c r="Q128" i="32"/>
  <c r="R128" i="32"/>
  <c r="P127" i="32"/>
  <c r="Q127" i="32"/>
  <c r="R127" i="32"/>
  <c r="P129" i="32"/>
  <c r="Q129" i="32"/>
  <c r="R129" i="32"/>
  <c r="P103" i="32"/>
  <c r="Q103" i="32"/>
  <c r="R103" i="32"/>
  <c r="P37" i="32"/>
  <c r="S127" i="32" l="1"/>
  <c r="S129" i="32"/>
  <c r="S128" i="32"/>
  <c r="S103" i="32"/>
  <c r="D94" i="30" l="1"/>
  <c r="E94" i="30"/>
  <c r="F94" i="30"/>
  <c r="G94" i="30"/>
  <c r="H94" i="30"/>
  <c r="I94" i="30"/>
  <c r="J94" i="30"/>
  <c r="L94" i="30"/>
  <c r="M94" i="30"/>
  <c r="N94" i="30"/>
  <c r="H288" i="33"/>
  <c r="P213" i="32" l="1"/>
  <c r="Q213" i="32"/>
  <c r="R213" i="32"/>
  <c r="P214" i="32"/>
  <c r="Q214" i="32"/>
  <c r="R214" i="32"/>
  <c r="P215" i="32"/>
  <c r="Q215" i="32"/>
  <c r="R215" i="32"/>
  <c r="P191" i="32"/>
  <c r="Q191" i="32"/>
  <c r="R191" i="32"/>
  <c r="P192" i="32"/>
  <c r="Q192" i="32"/>
  <c r="R192" i="32"/>
  <c r="P193" i="32"/>
  <c r="Q193" i="32"/>
  <c r="R193" i="32"/>
  <c r="P194" i="32"/>
  <c r="Q194" i="32"/>
  <c r="R194" i="32"/>
  <c r="P195" i="32"/>
  <c r="Q195" i="32"/>
  <c r="R195" i="32"/>
  <c r="P196" i="32"/>
  <c r="Q196" i="32"/>
  <c r="R196" i="32"/>
  <c r="P197" i="32"/>
  <c r="Q197" i="32"/>
  <c r="R197" i="32"/>
  <c r="P198" i="32"/>
  <c r="Q198" i="32"/>
  <c r="R198" i="32"/>
  <c r="P201" i="32"/>
  <c r="Q201" i="32"/>
  <c r="R201" i="32"/>
  <c r="P203" i="32"/>
  <c r="Q203" i="32"/>
  <c r="R203" i="32"/>
  <c r="P204" i="32"/>
  <c r="Q204" i="32"/>
  <c r="R204" i="32"/>
  <c r="P205" i="32"/>
  <c r="Q205" i="32"/>
  <c r="R205" i="32"/>
  <c r="P206" i="32"/>
  <c r="Q206" i="32"/>
  <c r="R206" i="32"/>
  <c r="P207" i="32"/>
  <c r="Q207" i="32"/>
  <c r="R207" i="32"/>
  <c r="P208" i="32"/>
  <c r="Q208" i="32"/>
  <c r="R208" i="32"/>
  <c r="P209" i="32"/>
  <c r="Q209" i="32"/>
  <c r="R209" i="32"/>
  <c r="S214" i="32" l="1"/>
  <c r="S215" i="32"/>
  <c r="S213" i="32"/>
  <c r="S205" i="32"/>
  <c r="S203" i="32"/>
  <c r="S207" i="32"/>
  <c r="S204" i="32"/>
  <c r="S209" i="32"/>
  <c r="S201" i="32"/>
  <c r="C90" i="30" s="1"/>
  <c r="O90" i="30" s="1"/>
  <c r="S191" i="32"/>
  <c r="S206" i="32"/>
  <c r="S208" i="32"/>
  <c r="S194" i="32"/>
  <c r="S196" i="32"/>
  <c r="S192" i="32"/>
  <c r="S198" i="32"/>
  <c r="S193" i="32"/>
  <c r="S195" i="32"/>
  <c r="S197" i="32"/>
  <c r="P161" i="32"/>
  <c r="Q161" i="32"/>
  <c r="R161" i="32"/>
  <c r="P162" i="32"/>
  <c r="Q162" i="32"/>
  <c r="R162" i="32"/>
  <c r="P164" i="32"/>
  <c r="Q164" i="32"/>
  <c r="R164" i="32"/>
  <c r="P165" i="32"/>
  <c r="Q165" i="32"/>
  <c r="R165" i="32"/>
  <c r="P167" i="32"/>
  <c r="Q167" i="32"/>
  <c r="R167" i="32"/>
  <c r="P170" i="32"/>
  <c r="Q170" i="32"/>
  <c r="R170" i="32"/>
  <c r="P171" i="32"/>
  <c r="Q171" i="32"/>
  <c r="R171" i="32"/>
  <c r="P172" i="32"/>
  <c r="Q172" i="32"/>
  <c r="R172" i="32"/>
  <c r="P173" i="32"/>
  <c r="Q173" i="32"/>
  <c r="R173" i="32"/>
  <c r="P174" i="32"/>
  <c r="Q174" i="32"/>
  <c r="R174" i="32"/>
  <c r="P176" i="32"/>
  <c r="Q176" i="32"/>
  <c r="R176" i="32"/>
  <c r="P177" i="32"/>
  <c r="Q177" i="32"/>
  <c r="R177" i="32"/>
  <c r="P178" i="32"/>
  <c r="Q178" i="32"/>
  <c r="R178" i="32"/>
  <c r="P179" i="32"/>
  <c r="Q179" i="32"/>
  <c r="R179" i="32"/>
  <c r="P180" i="32"/>
  <c r="Q180" i="32"/>
  <c r="R180" i="32"/>
  <c r="P181" i="32"/>
  <c r="Q181" i="32"/>
  <c r="R181" i="32"/>
  <c r="P182" i="32"/>
  <c r="Q182" i="32"/>
  <c r="R182" i="32"/>
  <c r="P183" i="32"/>
  <c r="Q183" i="32"/>
  <c r="R183" i="32"/>
  <c r="P184" i="32"/>
  <c r="Q184" i="32"/>
  <c r="R184" i="32"/>
  <c r="P185" i="32"/>
  <c r="Q185" i="32"/>
  <c r="R185" i="32"/>
  <c r="P186" i="32"/>
  <c r="Q186" i="32"/>
  <c r="R186" i="32"/>
  <c r="P187" i="32"/>
  <c r="Q187" i="32"/>
  <c r="R187" i="32"/>
  <c r="P188" i="32"/>
  <c r="Q188" i="32"/>
  <c r="R188" i="32"/>
  <c r="P189" i="32"/>
  <c r="Q189" i="32"/>
  <c r="R189" i="32"/>
  <c r="P190" i="32"/>
  <c r="Q190" i="32"/>
  <c r="R190" i="32"/>
  <c r="C92" i="30" l="1"/>
  <c r="O92" i="30" s="1"/>
  <c r="S178" i="32"/>
  <c r="S186" i="32"/>
  <c r="S183" i="32"/>
  <c r="S187" i="32"/>
  <c r="S171" i="32"/>
  <c r="S173" i="32"/>
  <c r="S161" i="32"/>
  <c r="S162" i="32"/>
  <c r="S185" i="32"/>
  <c r="S177" i="32"/>
  <c r="S190" i="32"/>
  <c r="S182" i="32"/>
  <c r="S174" i="32"/>
  <c r="S165" i="32"/>
  <c r="S172" i="32"/>
  <c r="S179" i="32"/>
  <c r="S184" i="32"/>
  <c r="S176" i="32"/>
  <c r="S167" i="32"/>
  <c r="C84" i="30" s="1"/>
  <c r="O84" i="30" s="1"/>
  <c r="S188" i="32"/>
  <c r="S189" i="32"/>
  <c r="S181" i="32"/>
  <c r="S164" i="32"/>
  <c r="C82" i="30" s="1"/>
  <c r="O82" i="30" s="1"/>
  <c r="S180" i="32"/>
  <c r="S170" i="32"/>
  <c r="C80" i="30" l="1"/>
  <c r="O80" i="30" s="1"/>
  <c r="C88" i="30"/>
  <c r="O88" i="30" s="1"/>
  <c r="C86" i="30"/>
  <c r="O86" i="30" s="1"/>
  <c r="P152" i="32"/>
  <c r="Q152" i="32"/>
  <c r="R152" i="32"/>
  <c r="P156" i="32"/>
  <c r="Q156" i="32"/>
  <c r="R156" i="32"/>
  <c r="P157" i="32"/>
  <c r="Q157" i="32"/>
  <c r="R157" i="32"/>
  <c r="P159" i="32"/>
  <c r="Q159" i="32"/>
  <c r="R159" i="32"/>
  <c r="J68" i="31"/>
  <c r="J70" i="31"/>
  <c r="J72" i="31"/>
  <c r="J74" i="31"/>
  <c r="J76" i="31"/>
  <c r="J78" i="31"/>
  <c r="J80" i="31"/>
  <c r="J82" i="31"/>
  <c r="J84" i="31"/>
  <c r="J86" i="31"/>
  <c r="J88" i="31"/>
  <c r="J90" i="31"/>
  <c r="J92" i="31"/>
  <c r="P108" i="32"/>
  <c r="Q108" i="32"/>
  <c r="R108" i="32"/>
  <c r="P109" i="32"/>
  <c r="Q109" i="32"/>
  <c r="R109" i="32"/>
  <c r="P110" i="32"/>
  <c r="Q110" i="32"/>
  <c r="R110" i="32"/>
  <c r="P111" i="32"/>
  <c r="Q111" i="32"/>
  <c r="R111" i="32"/>
  <c r="P112" i="32"/>
  <c r="Q112" i="32"/>
  <c r="R112" i="32"/>
  <c r="P113" i="32"/>
  <c r="Q113" i="32"/>
  <c r="R113" i="32"/>
  <c r="P115" i="32"/>
  <c r="Q115" i="32"/>
  <c r="R115" i="32"/>
  <c r="P116" i="32"/>
  <c r="Q116" i="32"/>
  <c r="R116" i="32"/>
  <c r="P117" i="32"/>
  <c r="Q117" i="32"/>
  <c r="R117" i="32"/>
  <c r="P118" i="32"/>
  <c r="Q118" i="32"/>
  <c r="R118" i="32"/>
  <c r="P119" i="32"/>
  <c r="Q119" i="32"/>
  <c r="R119" i="32"/>
  <c r="P120" i="32"/>
  <c r="Q120" i="32"/>
  <c r="R120" i="32"/>
  <c r="P121" i="32"/>
  <c r="Q121" i="32"/>
  <c r="R121" i="32"/>
  <c r="P123" i="32"/>
  <c r="Q123" i="32"/>
  <c r="R123" i="32"/>
  <c r="P124" i="32"/>
  <c r="Q124" i="32"/>
  <c r="R124" i="32"/>
  <c r="P126" i="32"/>
  <c r="Q126" i="32"/>
  <c r="R126" i="32"/>
  <c r="P131" i="32"/>
  <c r="Q131" i="32"/>
  <c r="R131" i="32"/>
  <c r="P132" i="32"/>
  <c r="Q132" i="32"/>
  <c r="R132" i="32"/>
  <c r="P134" i="32"/>
  <c r="Q134" i="32"/>
  <c r="R134" i="32"/>
  <c r="P135" i="32"/>
  <c r="Q135" i="32"/>
  <c r="R135" i="32"/>
  <c r="P136" i="32"/>
  <c r="Q136" i="32"/>
  <c r="R136" i="32"/>
  <c r="P137" i="32"/>
  <c r="Q137" i="32"/>
  <c r="R137" i="32"/>
  <c r="P138" i="32"/>
  <c r="Q138" i="32"/>
  <c r="R138" i="32"/>
  <c r="P141" i="32"/>
  <c r="Q141" i="32"/>
  <c r="R141" i="32"/>
  <c r="P143" i="32"/>
  <c r="Q143" i="32"/>
  <c r="R143" i="32"/>
  <c r="P145" i="32"/>
  <c r="Q145" i="32"/>
  <c r="R145" i="32"/>
  <c r="J46" i="31"/>
  <c r="J48" i="31"/>
  <c r="J50" i="31"/>
  <c r="J52" i="31"/>
  <c r="J54" i="31"/>
  <c r="J56" i="31"/>
  <c r="J58" i="31"/>
  <c r="J60" i="31"/>
  <c r="J62" i="31"/>
  <c r="J64" i="31"/>
  <c r="J66" i="31"/>
  <c r="P70" i="32"/>
  <c r="Q70" i="32"/>
  <c r="R70" i="32"/>
  <c r="P69" i="32"/>
  <c r="Q69" i="32"/>
  <c r="R69" i="32"/>
  <c r="P72" i="32"/>
  <c r="Q72" i="32"/>
  <c r="R72" i="32"/>
  <c r="P74" i="32"/>
  <c r="Q74" i="32"/>
  <c r="R74" i="32"/>
  <c r="P75" i="32"/>
  <c r="Q75" i="32"/>
  <c r="R75" i="32"/>
  <c r="P77" i="32"/>
  <c r="Q77" i="32"/>
  <c r="R77" i="32"/>
  <c r="P78" i="32"/>
  <c r="Q78" i="32"/>
  <c r="R78" i="32"/>
  <c r="P79" i="32"/>
  <c r="Q79" i="32"/>
  <c r="R79" i="32"/>
  <c r="P82" i="32"/>
  <c r="Q82" i="32"/>
  <c r="R82" i="32"/>
  <c r="P83" i="32"/>
  <c r="Q83" i="32"/>
  <c r="R83" i="32"/>
  <c r="P85" i="32"/>
  <c r="Q85" i="32"/>
  <c r="R85" i="32"/>
  <c r="P86" i="32"/>
  <c r="Q86" i="32"/>
  <c r="R86" i="32"/>
  <c r="P87" i="32"/>
  <c r="Q87" i="32"/>
  <c r="R87" i="32"/>
  <c r="P89" i="32"/>
  <c r="Q89" i="32"/>
  <c r="R89" i="32"/>
  <c r="P90" i="32"/>
  <c r="Q90" i="32"/>
  <c r="R90" i="32"/>
  <c r="P91" i="32"/>
  <c r="Q91" i="32"/>
  <c r="R91" i="32"/>
  <c r="P92" i="32"/>
  <c r="Q92" i="32"/>
  <c r="R92" i="32"/>
  <c r="P93" i="32"/>
  <c r="Q93" i="32"/>
  <c r="R93" i="32"/>
  <c r="P94" i="32"/>
  <c r="Q94" i="32"/>
  <c r="R94" i="32"/>
  <c r="P95" i="32"/>
  <c r="Q95" i="32"/>
  <c r="R95" i="32"/>
  <c r="P96" i="32"/>
  <c r="Q96" i="32"/>
  <c r="R96" i="32"/>
  <c r="P98" i="32"/>
  <c r="Q98" i="32"/>
  <c r="R98" i="32"/>
  <c r="P99" i="32"/>
  <c r="Q99" i="32"/>
  <c r="R99" i="32"/>
  <c r="P100" i="32"/>
  <c r="Q100" i="32"/>
  <c r="R100" i="32"/>
  <c r="P101" i="32"/>
  <c r="Q101" i="32"/>
  <c r="R101" i="32"/>
  <c r="P102" i="32"/>
  <c r="Q102" i="32"/>
  <c r="R102" i="32"/>
  <c r="P104" i="32"/>
  <c r="Q104" i="32"/>
  <c r="R104" i="32"/>
  <c r="P106" i="32"/>
  <c r="Q106" i="32"/>
  <c r="R106" i="32"/>
  <c r="S157" i="32" l="1"/>
  <c r="S152" i="32"/>
  <c r="C74" i="30" s="1"/>
  <c r="O74" i="30" s="1"/>
  <c r="S159" i="32"/>
  <c r="C78" i="30" s="1"/>
  <c r="O78" i="30" s="1"/>
  <c r="S156" i="32"/>
  <c r="S112" i="32"/>
  <c r="S145" i="32"/>
  <c r="C72" i="30" s="1"/>
  <c r="O72" i="30" s="1"/>
  <c r="S124" i="32"/>
  <c r="S115" i="32"/>
  <c r="S135" i="32"/>
  <c r="S143" i="32"/>
  <c r="C70" i="30" s="1"/>
  <c r="O70" i="30" s="1"/>
  <c r="S116" i="32"/>
  <c r="S111" i="32"/>
  <c r="S123" i="32"/>
  <c r="S108" i="32"/>
  <c r="S141" i="32"/>
  <c r="C68" i="30" s="1"/>
  <c r="O68" i="30" s="1"/>
  <c r="S131" i="32"/>
  <c r="S120" i="32"/>
  <c r="S138" i="32"/>
  <c r="S118" i="32"/>
  <c r="S137" i="32"/>
  <c r="S134" i="32"/>
  <c r="S136" i="32"/>
  <c r="S132" i="32"/>
  <c r="S126" i="32"/>
  <c r="C62" i="30" s="1"/>
  <c r="O62" i="30" s="1"/>
  <c r="S121" i="32"/>
  <c r="S117" i="32"/>
  <c r="S119" i="32"/>
  <c r="S110" i="32"/>
  <c r="S109" i="32"/>
  <c r="S113" i="32"/>
  <c r="S72" i="32"/>
  <c r="S74" i="32"/>
  <c r="C42" i="30" s="1"/>
  <c r="O42" i="30" s="1"/>
  <c r="S95" i="32"/>
  <c r="S87" i="32"/>
  <c r="S104" i="32"/>
  <c r="S70" i="32"/>
  <c r="S89" i="32"/>
  <c r="S91" i="32"/>
  <c r="S96" i="32"/>
  <c r="S79" i="32"/>
  <c r="S99" i="32"/>
  <c r="S83" i="32"/>
  <c r="S101" i="32"/>
  <c r="S93" i="32"/>
  <c r="S85" i="32"/>
  <c r="S78" i="32"/>
  <c r="S106" i="32"/>
  <c r="C54" i="30" s="1"/>
  <c r="O54" i="30" s="1"/>
  <c r="S98" i="32"/>
  <c r="S90" i="32"/>
  <c r="S82" i="32"/>
  <c r="C46" i="30" s="1"/>
  <c r="O46" i="30" s="1"/>
  <c r="S75" i="32"/>
  <c r="S100" i="32"/>
  <c r="S92" i="32"/>
  <c r="S77" i="32"/>
  <c r="S102" i="32"/>
  <c r="S94" i="32"/>
  <c r="S86" i="32"/>
  <c r="S69" i="32"/>
  <c r="C38" i="30" s="1"/>
  <c r="O38" i="30" s="1"/>
  <c r="O40" i="30"/>
  <c r="C64" i="30" l="1"/>
  <c r="O64" i="30" s="1"/>
  <c r="C56" i="30"/>
  <c r="O56" i="30" s="1"/>
  <c r="C48" i="30"/>
  <c r="O48" i="30" s="1"/>
  <c r="C58" i="30"/>
  <c r="O58" i="30" s="1"/>
  <c r="C76" i="30"/>
  <c r="O76" i="30" s="1"/>
  <c r="C52" i="30"/>
  <c r="O52" i="30" s="1"/>
  <c r="C66" i="30"/>
  <c r="O66" i="30" s="1"/>
  <c r="C60" i="30"/>
  <c r="O60" i="30" s="1"/>
  <c r="C50" i="30"/>
  <c r="O50" i="30" s="1"/>
  <c r="C44" i="30"/>
  <c r="O44" i="30" s="1"/>
  <c r="P18" i="32"/>
  <c r="P6" i="32"/>
  <c r="J26" i="31"/>
  <c r="J28" i="31"/>
  <c r="J30" i="31"/>
  <c r="J32" i="31"/>
  <c r="J34" i="31"/>
  <c r="J36" i="31"/>
  <c r="J38" i="31"/>
  <c r="J40" i="31"/>
  <c r="J42" i="31"/>
  <c r="J44" i="31"/>
  <c r="P35" i="32" l="1"/>
  <c r="Q35" i="32"/>
  <c r="R35" i="32"/>
  <c r="Q37" i="32"/>
  <c r="R37" i="32"/>
  <c r="P39" i="32"/>
  <c r="Q39" i="32"/>
  <c r="R39" i="32"/>
  <c r="P42" i="32"/>
  <c r="Q42" i="32"/>
  <c r="R42" i="32"/>
  <c r="P44" i="32"/>
  <c r="Q44" i="32"/>
  <c r="R44" i="32"/>
  <c r="P46" i="32"/>
  <c r="Q46" i="32"/>
  <c r="R46" i="32"/>
  <c r="P47" i="32"/>
  <c r="Q47" i="32"/>
  <c r="R47" i="32"/>
  <c r="P48" i="32"/>
  <c r="Q48" i="32"/>
  <c r="R48" i="32"/>
  <c r="P49" i="32"/>
  <c r="Q49" i="32"/>
  <c r="R49" i="32"/>
  <c r="P50" i="32"/>
  <c r="Q50" i="32"/>
  <c r="R50" i="32"/>
  <c r="P51" i="32"/>
  <c r="Q51" i="32"/>
  <c r="R51" i="32"/>
  <c r="P52" i="32"/>
  <c r="Q52" i="32"/>
  <c r="R52" i="32"/>
  <c r="P53" i="32"/>
  <c r="Q53" i="32"/>
  <c r="R53" i="32"/>
  <c r="P54" i="32"/>
  <c r="Q54" i="32"/>
  <c r="R54" i="32"/>
  <c r="P56" i="32"/>
  <c r="Q56" i="32"/>
  <c r="R56" i="32"/>
  <c r="P57" i="32"/>
  <c r="Q57" i="32"/>
  <c r="R57" i="32"/>
  <c r="P58" i="32"/>
  <c r="Q58" i="32"/>
  <c r="R58" i="32"/>
  <c r="P59" i="32"/>
  <c r="Q59" i="32"/>
  <c r="R59" i="32"/>
  <c r="P60" i="32"/>
  <c r="Q60" i="32"/>
  <c r="R60" i="32"/>
  <c r="P61" i="32"/>
  <c r="Q61" i="32"/>
  <c r="R61" i="32"/>
  <c r="P62" i="32"/>
  <c r="Q62" i="32"/>
  <c r="R62" i="32"/>
  <c r="P63" i="32"/>
  <c r="Q63" i="32"/>
  <c r="R63" i="32"/>
  <c r="P65" i="32"/>
  <c r="Q65" i="32"/>
  <c r="R65" i="32"/>
  <c r="P66" i="32"/>
  <c r="Q66" i="32"/>
  <c r="R66" i="32"/>
  <c r="P67" i="32"/>
  <c r="Q67" i="32"/>
  <c r="R67" i="32"/>
  <c r="S58" i="32" l="1"/>
  <c r="S63" i="32"/>
  <c r="S47" i="32"/>
  <c r="S66" i="32"/>
  <c r="S60" i="32"/>
  <c r="S65" i="32"/>
  <c r="S46" i="32"/>
  <c r="S67" i="32"/>
  <c r="S59" i="32"/>
  <c r="S51" i="32"/>
  <c r="S39" i="32"/>
  <c r="C26" i="30" s="1"/>
  <c r="O26" i="30" s="1"/>
  <c r="S49" i="32"/>
  <c r="S62" i="32"/>
  <c r="S54" i="32"/>
  <c r="S56" i="32"/>
  <c r="S48" i="32"/>
  <c r="S61" i="32"/>
  <c r="S53" i="32"/>
  <c r="S52" i="32"/>
  <c r="S57" i="32"/>
  <c r="S50" i="32"/>
  <c r="S44" i="32"/>
  <c r="C30" i="30" s="1"/>
  <c r="O30" i="30" s="1"/>
  <c r="S42" i="32"/>
  <c r="C28" i="30" s="1"/>
  <c r="O28" i="30" s="1"/>
  <c r="S37" i="32"/>
  <c r="C24" i="30" s="1"/>
  <c r="O24" i="30" s="1"/>
  <c r="S35" i="32"/>
  <c r="C22" i="30" s="1"/>
  <c r="O22" i="30" s="1"/>
  <c r="C36" i="30" l="1"/>
  <c r="O36" i="30" s="1"/>
  <c r="C32" i="30"/>
  <c r="O32" i="30" s="1"/>
  <c r="C34" i="30"/>
  <c r="O34" i="30" s="1"/>
  <c r="J10" i="31"/>
  <c r="J12" i="31"/>
  <c r="J14" i="31"/>
  <c r="J16" i="31"/>
  <c r="J18" i="31"/>
  <c r="J20" i="31"/>
  <c r="J22" i="31"/>
  <c r="J24" i="31"/>
  <c r="Q6" i="32" l="1"/>
  <c r="R6" i="32"/>
  <c r="P8" i="32"/>
  <c r="Q8" i="32"/>
  <c r="R8" i="32"/>
  <c r="P9" i="32"/>
  <c r="Q9" i="32"/>
  <c r="R9" i="32"/>
  <c r="P11" i="32"/>
  <c r="Q11" i="32"/>
  <c r="R11" i="32"/>
  <c r="P12" i="32"/>
  <c r="Q12" i="32"/>
  <c r="R12" i="32"/>
  <c r="P13" i="32"/>
  <c r="Q13" i="32"/>
  <c r="R13" i="32"/>
  <c r="P15" i="32"/>
  <c r="Q15" i="32"/>
  <c r="R15" i="32"/>
  <c r="P16" i="32"/>
  <c r="Q16" i="32"/>
  <c r="R16" i="32"/>
  <c r="Q18" i="32"/>
  <c r="R18" i="32"/>
  <c r="P20" i="32"/>
  <c r="Q20" i="32"/>
  <c r="R20" i="32"/>
  <c r="P21" i="32"/>
  <c r="Q21" i="32"/>
  <c r="R21" i="32"/>
  <c r="P23" i="32"/>
  <c r="Q23" i="32"/>
  <c r="R23" i="32"/>
  <c r="P25" i="32"/>
  <c r="Q25" i="32"/>
  <c r="R25" i="32"/>
  <c r="P26" i="32"/>
  <c r="Q26" i="32"/>
  <c r="R26" i="32"/>
  <c r="P27" i="32"/>
  <c r="Q27" i="32"/>
  <c r="R27" i="32"/>
  <c r="P29" i="32"/>
  <c r="Q29" i="32"/>
  <c r="R29" i="32"/>
  <c r="P30" i="32"/>
  <c r="Q30" i="32"/>
  <c r="R30" i="32"/>
  <c r="P31" i="32"/>
  <c r="Q31" i="32"/>
  <c r="R31" i="32"/>
  <c r="P33" i="32"/>
  <c r="Q33" i="32"/>
  <c r="R33" i="32"/>
  <c r="S12" i="32" l="1"/>
  <c r="S20" i="32"/>
  <c r="T217" i="32"/>
  <c r="J217" i="32"/>
  <c r="S26" i="32" l="1"/>
  <c r="S18" i="32"/>
  <c r="C12" i="30" s="1"/>
  <c r="O12" i="30" s="1"/>
  <c r="S8" i="32"/>
  <c r="S16" i="32"/>
  <c r="S30" i="32"/>
  <c r="S6" i="32"/>
  <c r="C4" i="30" s="1"/>
  <c r="S31" i="32"/>
  <c r="S23" i="32"/>
  <c r="S15" i="32"/>
  <c r="S21" i="32"/>
  <c r="C14" i="30" s="1"/>
  <c r="O14" i="30" s="1"/>
  <c r="S13" i="32"/>
  <c r="S29" i="32"/>
  <c r="S27" i="32"/>
  <c r="S11" i="32"/>
  <c r="S33" i="32"/>
  <c r="C20" i="30" s="1"/>
  <c r="O20" i="30" s="1"/>
  <c r="S25" i="32"/>
  <c r="S9" i="32"/>
  <c r="R217" i="32"/>
  <c r="Q217" i="32"/>
  <c r="P217" i="32"/>
  <c r="C6" i="30" l="1"/>
  <c r="C18" i="30"/>
  <c r="O18" i="30" s="1"/>
  <c r="C10" i="30"/>
  <c r="C8" i="30"/>
  <c r="C16" i="30"/>
  <c r="O16" i="30" s="1"/>
  <c r="S217" i="32"/>
  <c r="C94" i="30" l="1"/>
  <c r="O4" i="30"/>
  <c r="O6" i="30"/>
  <c r="O8" i="30"/>
  <c r="O10" i="30"/>
  <c r="J4" i="31"/>
  <c r="J6" i="31"/>
  <c r="J8" i="31"/>
  <c r="J94" i="31" l="1"/>
  <c r="O94" i="30"/>
</calcChain>
</file>

<file path=xl/sharedStrings.xml><?xml version="1.0" encoding="utf-8"?>
<sst xmlns="http://schemas.openxmlformats.org/spreadsheetml/2006/main" count="3409" uniqueCount="573">
  <si>
    <t>Nazwa jednostki</t>
  </si>
  <si>
    <t>Miejski Ośrodek Pomocy Rodzinie w Grudziądzu</t>
  </si>
  <si>
    <t>Centrum Pomocy Dziecku i Poradnictwa Rodzinnego</t>
  </si>
  <si>
    <t>Zespół Szkół Mechanicznych</t>
  </si>
  <si>
    <t>Zespół Szkół Ogólnokształcących im. Bronisława Malinowskiego</t>
  </si>
  <si>
    <t>Zespół Szkół Rolniczych</t>
  </si>
  <si>
    <t>Centrum Kształcenia Ustawicznego (w tym MSP 1 i 9)</t>
  </si>
  <si>
    <t>Centrum Kształcenia Zawodowego</t>
  </si>
  <si>
    <t>Ognisko Pracy Pozaszkolnej</t>
  </si>
  <si>
    <t>Ośrodek Doradztwa i Doskonalenia Zawodowego Nauczycieli przy CKU</t>
  </si>
  <si>
    <t>Specjalny Ośrodek Szkolno-Wychowawczy nr 2</t>
  </si>
  <si>
    <t>Lp.</t>
  </si>
  <si>
    <t>NIP</t>
  </si>
  <si>
    <t>Regon</t>
  </si>
  <si>
    <t>Dom Pomocy Społecznej</t>
  </si>
  <si>
    <t>Przedszkole Miejskie "Kopernik"</t>
  </si>
  <si>
    <t>Przedszkole Miejskie "Kuntersztyn"</t>
  </si>
  <si>
    <t>Przedszkole Miejskie "Lotnisko"</t>
  </si>
  <si>
    <t>Przedszkole Miejskie "Mniszek"</t>
  </si>
  <si>
    <t>Przedszkole Miejskie "Strzemięcin"</t>
  </si>
  <si>
    <t>Przedszkole Miejskie "Śródmieście"</t>
  </si>
  <si>
    <t>Przedszkole Miejskie "Tarpno"</t>
  </si>
  <si>
    <t>III Liceum Ogólnokształcące im. Jana Pawła II</t>
  </si>
  <si>
    <t>IV Liceum Ogólnokształcące im. Kazimierza Wielkiego</t>
  </si>
  <si>
    <t>Zespół Szkół Ekonomicznych w Grudziądzu</t>
  </si>
  <si>
    <t>Zespól Szkól Technicznych</t>
  </si>
  <si>
    <t>8762087297</t>
  </si>
  <si>
    <t>870458567</t>
  </si>
  <si>
    <t>8761033247</t>
  </si>
  <si>
    <t>000295053</t>
  </si>
  <si>
    <t>8761491837</t>
  </si>
  <si>
    <t>005742433</t>
  </si>
  <si>
    <t>8761395200</t>
  </si>
  <si>
    <t>870212613</t>
  </si>
  <si>
    <t>8762443852</t>
  </si>
  <si>
    <t>340852607</t>
  </si>
  <si>
    <t>8762443616</t>
  </si>
  <si>
    <t>340852560</t>
  </si>
  <si>
    <t>8762443869</t>
  </si>
  <si>
    <t>340852547</t>
  </si>
  <si>
    <t>8762443875</t>
  </si>
  <si>
    <t>340852620</t>
  </si>
  <si>
    <t>8762443639</t>
  </si>
  <si>
    <t>340824870</t>
  </si>
  <si>
    <t>8762459250</t>
  </si>
  <si>
    <t>341458812</t>
  </si>
  <si>
    <t>8762443912</t>
  </si>
  <si>
    <t>340852493</t>
  </si>
  <si>
    <t>8762443645</t>
  </si>
  <si>
    <t>340852613</t>
  </si>
  <si>
    <t>8762443881</t>
  </si>
  <si>
    <t>340852599</t>
  </si>
  <si>
    <t>8762470168</t>
  </si>
  <si>
    <t>367677014</t>
  </si>
  <si>
    <t>8762372158</t>
  </si>
  <si>
    <t>001271965</t>
  </si>
  <si>
    <t>8761742239</t>
  </si>
  <si>
    <t>001271959</t>
  </si>
  <si>
    <t>8761752315</t>
  </si>
  <si>
    <t>001271920</t>
  </si>
  <si>
    <t>8761374333</t>
  </si>
  <si>
    <t>000266198</t>
  </si>
  <si>
    <t>8762470240</t>
  </si>
  <si>
    <t>367688087</t>
  </si>
  <si>
    <t>8761374416</t>
  </si>
  <si>
    <t>000209846</t>
  </si>
  <si>
    <t>8762231481</t>
  </si>
  <si>
    <t>001271907</t>
  </si>
  <si>
    <t>8761371079</t>
  </si>
  <si>
    <t>000211033</t>
  </si>
  <si>
    <t>8762197353</t>
  </si>
  <si>
    <t>000211398</t>
  </si>
  <si>
    <t>8761717052</t>
  </si>
  <si>
    <t>000212587</t>
  </si>
  <si>
    <t>8761374356</t>
  </si>
  <si>
    <t>000211725</t>
  </si>
  <si>
    <t>8762470174</t>
  </si>
  <si>
    <t>367688093</t>
  </si>
  <si>
    <t>8761370890</t>
  </si>
  <si>
    <t>000212311</t>
  </si>
  <si>
    <t>8762229544</t>
  </si>
  <si>
    <t>001258806</t>
  </si>
  <si>
    <t>8762230642</t>
  </si>
  <si>
    <t>001315444</t>
  </si>
  <si>
    <t>8761374391</t>
  </si>
  <si>
    <t>000213233</t>
  </si>
  <si>
    <t>8761395298</t>
  </si>
  <si>
    <t>001272410</t>
  </si>
  <si>
    <t>8762260169</t>
  </si>
  <si>
    <t>871714363</t>
  </si>
  <si>
    <t>8761371033</t>
  </si>
  <si>
    <t>870001017</t>
  </si>
  <si>
    <t>8761004731</t>
  </si>
  <si>
    <t>000643896</t>
  </si>
  <si>
    <t>8761370660</t>
  </si>
  <si>
    <t>000184336</t>
  </si>
  <si>
    <t>8761494356</t>
  </si>
  <si>
    <t>000184810</t>
  </si>
  <si>
    <t>8761976954</t>
  </si>
  <si>
    <t>871086961</t>
  </si>
  <si>
    <t>8761370401</t>
  </si>
  <si>
    <t>000096141</t>
  </si>
  <si>
    <t>8761370766</t>
  </si>
  <si>
    <t>000184069</t>
  </si>
  <si>
    <t>8761494267</t>
  </si>
  <si>
    <t>000184566</t>
  </si>
  <si>
    <t>8762465026</t>
  </si>
  <si>
    <t>365155142</t>
  </si>
  <si>
    <t>876221306</t>
  </si>
  <si>
    <t>871716043</t>
  </si>
  <si>
    <t>8761490298</t>
  </si>
  <si>
    <t>000194323</t>
  </si>
  <si>
    <t>871718496</t>
  </si>
  <si>
    <t>8762227396</t>
  </si>
  <si>
    <t>871677745</t>
  </si>
  <si>
    <t>8761706982</t>
  </si>
  <si>
    <t>000199237</t>
  </si>
  <si>
    <t>8761716785</t>
  </si>
  <si>
    <t>000216585</t>
  </si>
  <si>
    <t>8762037951</t>
  </si>
  <si>
    <t>001082276</t>
  </si>
  <si>
    <t>Ulica</t>
  </si>
  <si>
    <t>Numer</t>
  </si>
  <si>
    <t>Kod pocztowy</t>
  </si>
  <si>
    <t>Miejscowość</t>
  </si>
  <si>
    <t>86-300</t>
  </si>
  <si>
    <t>Legionów</t>
  </si>
  <si>
    <t>22</t>
  </si>
  <si>
    <t>2</t>
  </si>
  <si>
    <t>34A</t>
  </si>
  <si>
    <t>111</t>
  </si>
  <si>
    <t>12</t>
  </si>
  <si>
    <t>35</t>
  </si>
  <si>
    <t>31</t>
  </si>
  <si>
    <t>75</t>
  </si>
  <si>
    <t>6</t>
  </si>
  <si>
    <t>17</t>
  </si>
  <si>
    <t>15</t>
  </si>
  <si>
    <t>2-12</t>
  </si>
  <si>
    <t>4</t>
  </si>
  <si>
    <t>8</t>
  </si>
  <si>
    <t>24</t>
  </si>
  <si>
    <t>29</t>
  </si>
  <si>
    <t>14</t>
  </si>
  <si>
    <t>42</t>
  </si>
  <si>
    <t>19</t>
  </si>
  <si>
    <t>7</t>
  </si>
  <si>
    <t>Grudziądz</t>
  </si>
  <si>
    <t>Żłobek Miejski nr 1</t>
  </si>
  <si>
    <t>Szkoła Podstawowa nr 1 im. Mikołaja Kopernika</t>
  </si>
  <si>
    <t>Szkoła Podstawowa nr 2 im. Stefana Żeromskiego</t>
  </si>
  <si>
    <t>Szkoła Podstawowa nr 3 im. Janusza Korczaka</t>
  </si>
  <si>
    <t>Szkoła Podstawowa nr 4 im. Por. Zbigniewa Kruszelnickiego Ps. "Wilk"</t>
  </si>
  <si>
    <t>Szkoła Podstawowa nr 5 im. Płk Stanisława Sitka</t>
  </si>
  <si>
    <t>Szkoła Podstawowa nr 8 im. Gen. Tadeusza "Bora" Komorowskiego</t>
  </si>
  <si>
    <t>Szkoła Podstawowa nr 9 im. Tadeusza Kościuszki</t>
  </si>
  <si>
    <t>Szkoła Podstawowa nr 11 im. Jana Heweliusza</t>
  </si>
  <si>
    <t>Szkoła Podstawowa nr 12 im. Synów Pułku</t>
  </si>
  <si>
    <t>Szkoła Podstawowa nr 13 Specjalna</t>
  </si>
  <si>
    <t>Szkoła Podstawowa nr 15 im. Komisji Edukacji Narodowej</t>
  </si>
  <si>
    <t>Szkoła Podstawowa nr 16 im. Płk. Zbigniewa Makowieckiego</t>
  </si>
  <si>
    <t>Szkoła Podstawowa nr 17 im. Sybiraków W Grudziądzu</t>
  </si>
  <si>
    <t>Szkoła Podstawowa nr 18 im. Bohaterów Westerplatte</t>
  </si>
  <si>
    <t>Szkoła Podstawowa nr 20 im. 18 Pułku Ułanów Pomorskich</t>
  </si>
  <si>
    <t>Szkoła Podstawowa nr 21 im. Rtm. Witolda Pileckiego</t>
  </si>
  <si>
    <t>I Liceum Ogólnokształcące im. Bolesława Chrobrego</t>
  </si>
  <si>
    <t>Zespół Szkół Budowlanych i Plastycznych im. M. Kopernika</t>
  </si>
  <si>
    <t>Zespół Szkół Gastronomiczno-Hotelarskich</t>
  </si>
  <si>
    <t>Zespół Placówek Młodzieżowych "Bursa"</t>
  </si>
  <si>
    <t>Poradnia Psychologiczno-Pedagogiczna</t>
  </si>
  <si>
    <t>Parkowa</t>
  </si>
  <si>
    <t>33</t>
  </si>
  <si>
    <t>3</t>
  </si>
  <si>
    <t>5</t>
  </si>
  <si>
    <t>9</t>
  </si>
  <si>
    <t>Waryńskiego</t>
  </si>
  <si>
    <t>Piłsudskiego</t>
  </si>
  <si>
    <t>36</t>
  </si>
  <si>
    <t>32-36</t>
  </si>
  <si>
    <t>21</t>
  </si>
  <si>
    <t>47</t>
  </si>
  <si>
    <t>30</t>
  </si>
  <si>
    <t>10</t>
  </si>
  <si>
    <t>27</t>
  </si>
  <si>
    <t>39</t>
  </si>
  <si>
    <t>23</t>
  </si>
  <si>
    <t>1-7</t>
  </si>
  <si>
    <t>22/24</t>
  </si>
  <si>
    <t>25</t>
  </si>
  <si>
    <t>37</t>
  </si>
  <si>
    <t>5/7</t>
  </si>
  <si>
    <t>104</t>
  </si>
  <si>
    <t>Dworcowa</t>
  </si>
  <si>
    <t>Tysiąclecia</t>
  </si>
  <si>
    <t>Kustronia</t>
  </si>
  <si>
    <t>Sportowców</t>
  </si>
  <si>
    <t>ks. dr. Władysława Łęgi</t>
  </si>
  <si>
    <t>Mastalerza</t>
  </si>
  <si>
    <t>Jackowskiego</t>
  </si>
  <si>
    <t>Korczaka</t>
  </si>
  <si>
    <t>Groblowa</t>
  </si>
  <si>
    <t>Paderewskiego</t>
  </si>
  <si>
    <t>Dąbrówki</t>
  </si>
  <si>
    <t>Konarskiego</t>
  </si>
  <si>
    <t>Żeromskiego</t>
  </si>
  <si>
    <t>Narutowicza</t>
  </si>
  <si>
    <t>Jaśminowa</t>
  </si>
  <si>
    <t>Sienkiewicza</t>
  </si>
  <si>
    <t>Mikołaja z Ryńska</t>
  </si>
  <si>
    <t>Forteczna</t>
  </si>
  <si>
    <t>Droga Mazurska</t>
  </si>
  <si>
    <t>Moniuszki</t>
  </si>
  <si>
    <t>Sikorskiego</t>
  </si>
  <si>
    <t>Bydgoska</t>
  </si>
  <si>
    <t>Kochanowskiego</t>
  </si>
  <si>
    <t>Al. 23 stycznia</t>
  </si>
  <si>
    <t>Jana III Sobieskiego</t>
  </si>
  <si>
    <t>Nauczycielska</t>
  </si>
  <si>
    <t>Marcinkowskiego</t>
  </si>
  <si>
    <t>Czarnieckiego</t>
  </si>
  <si>
    <t>Hallera</t>
  </si>
  <si>
    <t>Lipowa</t>
  </si>
  <si>
    <t>Curie-Skłodowskiej</t>
  </si>
  <si>
    <t>Kasprowicza</t>
  </si>
  <si>
    <t>Chełmińska</t>
  </si>
  <si>
    <t>Śniadeckich</t>
  </si>
  <si>
    <t>6a</t>
  </si>
  <si>
    <t>8, 8a</t>
  </si>
  <si>
    <t>52/2</t>
  </si>
  <si>
    <t>Milczewskiego-Bruna</t>
  </si>
  <si>
    <t>Sobieskiego</t>
  </si>
  <si>
    <t>Stachury</t>
  </si>
  <si>
    <t>10/1</t>
  </si>
  <si>
    <t>Lotnicza</t>
  </si>
  <si>
    <t>15/8</t>
  </si>
  <si>
    <t>Wiślana</t>
  </si>
  <si>
    <t>12/7</t>
  </si>
  <si>
    <t>Hoffmanna</t>
  </si>
  <si>
    <t>Uwagi</t>
  </si>
  <si>
    <t>1</t>
  </si>
  <si>
    <t>Dywizjonu 303</t>
  </si>
  <si>
    <t>Armii Krajowej</t>
  </si>
  <si>
    <t>Nadgórna</t>
  </si>
  <si>
    <t>30/32</t>
  </si>
  <si>
    <t>Kalinkowa</t>
  </si>
  <si>
    <t>46</t>
  </si>
  <si>
    <t>Ikara</t>
  </si>
  <si>
    <t>Przedszkole Miejskie "Rządz"</t>
  </si>
  <si>
    <t>Podmiot</t>
  </si>
  <si>
    <t>Budynki 
(księgowa brutto)</t>
  </si>
  <si>
    <t>Budynki 
(odtworzeniowa)</t>
  </si>
  <si>
    <t>Budowle</t>
  </si>
  <si>
    <t>Maszyny urządzenia 
wyposażenie</t>
  </si>
  <si>
    <t>Mienie 
niskocenne</t>
  </si>
  <si>
    <t>Księgozbiór</t>
  </si>
  <si>
    <t>Inne</t>
  </si>
  <si>
    <t>Muzealia eksponaty 
dzieła sztuki</t>
  </si>
  <si>
    <t>Wiaty 
przystankowe</t>
  </si>
  <si>
    <t>Razem</t>
  </si>
  <si>
    <t>Zespół Placówek Edukacyjno-Rewalidacyjnych</t>
  </si>
  <si>
    <t>Sprzęt elektroniczny 
stacjonarny</t>
  </si>
  <si>
    <t>Sprzęt elektroniczny 
przenośny</t>
  </si>
  <si>
    <t>Monitoring</t>
  </si>
  <si>
    <t>Sprzęt elektroniczny 
przekazany os. 3</t>
  </si>
  <si>
    <t>Sprzęt elektroniczny 
obcy (użyczony)</t>
  </si>
  <si>
    <t>Biletomaty</t>
  </si>
  <si>
    <t>Nr</t>
  </si>
  <si>
    <t>Kod 
pocztowy</t>
  </si>
  <si>
    <t>Budowle
(księgowa brutto)</t>
  </si>
  <si>
    <t>Rodzaj obiektu</t>
  </si>
  <si>
    <t>Rok 
budowy</t>
  </si>
  <si>
    <t>Ilość 
kondygnacji</t>
  </si>
  <si>
    <t>Powierzchnia 
użytkowa</t>
  </si>
  <si>
    <t>Razem 
wartość odtworzeniowa</t>
  </si>
  <si>
    <t>Wartość 
księgowa brutto</t>
  </si>
  <si>
    <t>Rodzaj budynku</t>
  </si>
  <si>
    <t>Wartość odtworzeniowa 
(standardowe)</t>
  </si>
  <si>
    <t>Wartość odtworzeniowa 
(zabytkowe)</t>
  </si>
  <si>
    <t>Wartość odtworzeniowa 
(inne)</t>
  </si>
  <si>
    <t>standardowy</t>
  </si>
  <si>
    <t>Opis</t>
  </si>
  <si>
    <t>budynek</t>
  </si>
  <si>
    <t>zabytkowy</t>
  </si>
  <si>
    <t>11</t>
  </si>
  <si>
    <t>garaż</t>
  </si>
  <si>
    <t>inny</t>
  </si>
  <si>
    <t>parterowy</t>
  </si>
  <si>
    <t xml:space="preserve">wybieg wokół szkoły </t>
  </si>
  <si>
    <t xml:space="preserve">ogrodzenie </t>
  </si>
  <si>
    <t>plac apelowy</t>
  </si>
  <si>
    <t>boisko sportowe</t>
  </si>
  <si>
    <t>boisko wielofunkcyjne</t>
  </si>
  <si>
    <t>siłownia plenerowa</t>
  </si>
  <si>
    <t>ogrodzenie</t>
  </si>
  <si>
    <t>sala gimnastyczna z łącznikiem</t>
  </si>
  <si>
    <t>boisko szkolne</t>
  </si>
  <si>
    <t>plac zabaw</t>
  </si>
  <si>
    <t>bieżnia lekkoatletyczna</t>
  </si>
  <si>
    <t>plac rekreacyjno-edukacyjny</t>
  </si>
  <si>
    <t>plac "rodzinny zakątek"</t>
  </si>
  <si>
    <t>Środki 
obrotowe</t>
  </si>
  <si>
    <t>Sprzęt elektroniczny 
powyżej 7 lat</t>
  </si>
  <si>
    <t>ogrodzenie budynku szkoły</t>
  </si>
  <si>
    <t xml:space="preserve">boisko </t>
  </si>
  <si>
    <t>plac z grami edukacyjnymi</t>
  </si>
  <si>
    <t>boisko bezpieczna strefa sportowa</t>
  </si>
  <si>
    <t>boisko trawiaste</t>
  </si>
  <si>
    <t>sala gimnastyczna wraz z kuchnią i stołówką</t>
  </si>
  <si>
    <t>1 i podpiwniczenie</t>
  </si>
  <si>
    <t>ogrodzenie Orlik</t>
  </si>
  <si>
    <t>oświetlenie Orlik</t>
  </si>
  <si>
    <t>wielofuncyjny plac sportowo-rekreacyjny Orliczek</t>
  </si>
  <si>
    <t>boisko trylinka 210 m</t>
  </si>
  <si>
    <t>boisko o nawierzchni z płyt chodnikowych</t>
  </si>
  <si>
    <t>zespół boisk 1 860 m.kw.</t>
  </si>
  <si>
    <t>ogrodzenie 150 m.b.</t>
  </si>
  <si>
    <t>stara część</t>
  </si>
  <si>
    <t>nowa część</t>
  </si>
  <si>
    <t>sala gimnastyczna</t>
  </si>
  <si>
    <t>sala gimnastyczna (nowa)</t>
  </si>
  <si>
    <t>budynek zaplecze socjalne Orlika</t>
  </si>
  <si>
    <t>budynek szkoły</t>
  </si>
  <si>
    <t>ogrodzenie z siatka metalowąi pretami</t>
  </si>
  <si>
    <t xml:space="preserve">boisko asfaltowe </t>
  </si>
  <si>
    <t>plac apelowy ze strefą gier edukacyjno-ruchowych i miasteczkiem rowerowym</t>
  </si>
  <si>
    <t>boisko wielofunkcyjne z trawy syntetycznej</t>
  </si>
  <si>
    <t>boisko wielofunkcyjne specjalistyczne</t>
  </si>
  <si>
    <t>kort tenisowy</t>
  </si>
  <si>
    <t>siłownia plenerowa + stoły do tenisa</t>
  </si>
  <si>
    <t>ogrodzenie siatkowe</t>
  </si>
  <si>
    <t>3 + 1 podziemna</t>
  </si>
  <si>
    <t>1960-1962</t>
  </si>
  <si>
    <t>kompleks lekkoatletyczny z ławeczkami do wypoczynku</t>
  </si>
  <si>
    <t>plac zabaw - ogrodu dziecięcych doświadczeń</t>
  </si>
  <si>
    <t>ogrodzenie boiska wielofunkcyjnego o nawierzchni poliuretanowej</t>
  </si>
  <si>
    <t>boisko wielofunkcyjne o nawierzchni poliuretanowej</t>
  </si>
  <si>
    <t>boisko Szkoły Podstawowej nr 18 asfalt - 1 161 m.kw.</t>
  </si>
  <si>
    <t>ogrodzenie siatkowe w ramach żelaznych 470 m.b.</t>
  </si>
  <si>
    <t>1964-1966</t>
  </si>
  <si>
    <t>sieć kanalizacji deszczowej</t>
  </si>
  <si>
    <t>przyłącze kanalizacji sanitarnej</t>
  </si>
  <si>
    <t>sieć kanalizacji sanitarnej</t>
  </si>
  <si>
    <t>przyłącze wody na basenie</t>
  </si>
  <si>
    <t>przyłącze wody</t>
  </si>
  <si>
    <t>przyłącze kanalizacji deszczowej</t>
  </si>
  <si>
    <t>przyłącze kanalizacji deszczowej basen</t>
  </si>
  <si>
    <t>chodnik</t>
  </si>
  <si>
    <t>boisko do piłki siatkowej</t>
  </si>
  <si>
    <t>boisko do piłki nożnej</t>
  </si>
  <si>
    <t xml:space="preserve">osiedlowe centrum aktywności </t>
  </si>
  <si>
    <t>osiedlowe centrum aktywności II</t>
  </si>
  <si>
    <t>ogrodzenie kompleksu Orlik</t>
  </si>
  <si>
    <t>oświetlenie kompleksu Orlik</t>
  </si>
  <si>
    <t>zaplecze Orlik</t>
  </si>
  <si>
    <t>sieć wodociągowa</t>
  </si>
  <si>
    <t>boisko</t>
  </si>
  <si>
    <t>oświetlenie terenu</t>
  </si>
  <si>
    <t>linie kablowe</t>
  </si>
  <si>
    <t>sieć kanalizacji wodociągowej</t>
  </si>
  <si>
    <t>oświetlenie terenu przy hali</t>
  </si>
  <si>
    <t>ogrodzenie terenu od strony hali</t>
  </si>
  <si>
    <t>drogi,chodniki, place</t>
  </si>
  <si>
    <t>tereny zieleni przy hali</t>
  </si>
  <si>
    <t>ogrodzenie boiska</t>
  </si>
  <si>
    <t>plac zabaw dla dzieci</t>
  </si>
  <si>
    <t>place, drogi, chodniki</t>
  </si>
  <si>
    <t>piłkochwyt na boisku</t>
  </si>
  <si>
    <t>oświetlenie boiska wielofunkcyjnego</t>
  </si>
  <si>
    <t>otwarta siłownia zewnętrzna</t>
  </si>
  <si>
    <t>minirampa</t>
  </si>
  <si>
    <t>segment A</t>
  </si>
  <si>
    <t>segment B</t>
  </si>
  <si>
    <t>segment C</t>
  </si>
  <si>
    <t>łącznik międzysegmentowy</t>
  </si>
  <si>
    <t>segment D</t>
  </si>
  <si>
    <t>segment E</t>
  </si>
  <si>
    <t>basen</t>
  </si>
  <si>
    <t>hala widowiskowo-sportowa</t>
  </si>
  <si>
    <t>boisko asfaltowe</t>
  </si>
  <si>
    <t>sanitariaty</t>
  </si>
  <si>
    <t>1910-1916</t>
  </si>
  <si>
    <t>budynek z salą gimnastyczną</t>
  </si>
  <si>
    <t>budynek w całości przypisany do ubezpieczenia CKU</t>
  </si>
  <si>
    <t>hala sportowa wraz z zapleczem sanitarnym</t>
  </si>
  <si>
    <t>5 (1)</t>
  </si>
  <si>
    <t>boisko, plac betonowy,ogrodzenie</t>
  </si>
  <si>
    <t>ogrodzenie orlika, oświetlenie orlika, zespół boisk</t>
  </si>
  <si>
    <t>Czarnieckiego / Hallera</t>
  </si>
  <si>
    <t>budynek szkoły i hala sportowa</t>
  </si>
  <si>
    <t xml:space="preserve">budynek zaplecza socjalnego "Orlik" z infrastrukturą towarzyszącą </t>
  </si>
  <si>
    <t>budynki gospodarcze</t>
  </si>
  <si>
    <t>harcówka</t>
  </si>
  <si>
    <t>Pprzyłącza kanalizacyjne</t>
  </si>
  <si>
    <t>wpusty ściekowe</t>
  </si>
  <si>
    <t>boisko (boisko o nawierzchni trawiastej)</t>
  </si>
  <si>
    <t>boisko Orlik</t>
  </si>
  <si>
    <t>boisko wielofunkcjne Orlik</t>
  </si>
  <si>
    <t>bieżnia lekkoatletyczna 4-torowa 100 m</t>
  </si>
  <si>
    <t>parter</t>
  </si>
  <si>
    <t>segment F</t>
  </si>
  <si>
    <t>segment G</t>
  </si>
  <si>
    <t>łączniki 1, 2, 3</t>
  </si>
  <si>
    <t>budynek kontenerowy Orlik</t>
  </si>
  <si>
    <t>plac</t>
  </si>
  <si>
    <t>zew. sieć wodno-kanal.</t>
  </si>
  <si>
    <t>systemy nawadniania</t>
  </si>
  <si>
    <t>boisko do gry w piłkę koszykową</t>
  </si>
  <si>
    <t>ogród tarasowy</t>
  </si>
  <si>
    <t>plac miejski</t>
  </si>
  <si>
    <t>ogród letni</t>
  </si>
  <si>
    <t>budynek szkoły z łacznikiem i salą gimnastyczną</t>
  </si>
  <si>
    <t>budynek zajęć praktycznych</t>
  </si>
  <si>
    <t>budynek garaży szkolnych</t>
  </si>
  <si>
    <t>wiata</t>
  </si>
  <si>
    <t xml:space="preserve">budynek gospodarczy </t>
  </si>
  <si>
    <t>3 (1)</t>
  </si>
  <si>
    <t>ogrodzenie z siatki w ramkach</t>
  </si>
  <si>
    <t>ogrodzenie z prętów w ramach</t>
  </si>
  <si>
    <t>ogrodznie murowane</t>
  </si>
  <si>
    <t>boisko z bieżnią</t>
  </si>
  <si>
    <t>boisko do gry w koszykówkę</t>
  </si>
  <si>
    <t>4 + obserwatorium</t>
  </si>
  <si>
    <t>boisko wielofuncyjne C</t>
  </si>
  <si>
    <t>boisko D + plac zabaw</t>
  </si>
  <si>
    <t>nieznany</t>
  </si>
  <si>
    <t>1 (2)</t>
  </si>
  <si>
    <t>1907 (1972)</t>
  </si>
  <si>
    <t>budynek główny</t>
  </si>
  <si>
    <t>drogi dojazdowe i ogrodzenia</t>
  </si>
  <si>
    <t>kotły CO</t>
  </si>
  <si>
    <t xml:space="preserve">drogi dojazdowe  </t>
  </si>
  <si>
    <t>podjazdy</t>
  </si>
  <si>
    <t xml:space="preserve">drzewa i zieleń </t>
  </si>
  <si>
    <t>zewnętrzna sieć wodno-kanalizacyjna</t>
  </si>
  <si>
    <t>droga dojazdowa do sali gimnastycznej</t>
  </si>
  <si>
    <t>międzypokoleniowa strefa aktywności ruchowej (siłownia , miasteczko ruchu drogowego, gry i zabawy)</t>
  </si>
  <si>
    <t>droga zewnętrzna do wejścia ośrodka</t>
  </si>
  <si>
    <t>budynek internetu</t>
  </si>
  <si>
    <t>budynek stołówki z kuchnią</t>
  </si>
  <si>
    <t>budynek sali gimnastycznej i basenu</t>
  </si>
  <si>
    <t>warsztat rzemieślniczy</t>
  </si>
  <si>
    <t>magazyn szkolny</t>
  </si>
  <si>
    <t>warsztat malarski</t>
  </si>
  <si>
    <t>1976-1983</t>
  </si>
  <si>
    <t>internat</t>
  </si>
  <si>
    <t>stołówka</t>
  </si>
  <si>
    <t>boiska</t>
  </si>
  <si>
    <t>budynek administracyjno-warsztatowy</t>
  </si>
  <si>
    <t>budynek warsztatów samochodowych i diagnostyki, garaż</t>
  </si>
  <si>
    <t>XX wiek</t>
  </si>
  <si>
    <t>sieć cieplna wysokoparametrowa 4 przewodowa</t>
  </si>
  <si>
    <t>szkoła z salą gimnastyczną</t>
  </si>
  <si>
    <t>budynek internatu</t>
  </si>
  <si>
    <t>budynek pracowniczy</t>
  </si>
  <si>
    <t>budynek przemysłowy - hala warsztatowa</t>
  </si>
  <si>
    <t>budynek składowo-magazynowy</t>
  </si>
  <si>
    <t>nawierzchnia, chodnik</t>
  </si>
  <si>
    <t>ogrodzenie brodzik betonowy</t>
  </si>
  <si>
    <t>zestaw zabawowy "Iza"</t>
  </si>
  <si>
    <t>nawierzchnie, ogrodzenie</t>
  </si>
  <si>
    <t>zestaw zabawowy "Tomek"</t>
  </si>
  <si>
    <t xml:space="preserve">drogi i chodniki </t>
  </si>
  <si>
    <t>droga i ogrodzenie</t>
  </si>
  <si>
    <t>1 + poddasze</t>
  </si>
  <si>
    <t>place zabaw</t>
  </si>
  <si>
    <t>2 + podpiwniczenie</t>
  </si>
  <si>
    <t>podwórko</t>
  </si>
  <si>
    <t>podjazd dla niepełnosprawnych</t>
  </si>
  <si>
    <t>taras</t>
  </si>
  <si>
    <t xml:space="preserve">nawierzchnia </t>
  </si>
  <si>
    <t>boisko-płyty betonowe</t>
  </si>
  <si>
    <t>boisko z trawy syntetycznej</t>
  </si>
  <si>
    <t>budynek dydaktyczny</t>
  </si>
  <si>
    <t>budynek administracji</t>
  </si>
  <si>
    <t>budynek gospodarczy</t>
  </si>
  <si>
    <t>nawierzchnia z kostki wokół grzybka</t>
  </si>
  <si>
    <t>droga wokół domu 192 m.kw.</t>
  </si>
  <si>
    <t>drogi i place</t>
  </si>
  <si>
    <t>słupek metalowy pokryty blachą</t>
  </si>
  <si>
    <t>amfiteatr pokryty blachą</t>
  </si>
  <si>
    <t>ogrodzenie, nawierzchnie</t>
  </si>
  <si>
    <t>nawierzchnie, wjazdy, chodniki</t>
  </si>
  <si>
    <t>ogrodzenie terenu</t>
  </si>
  <si>
    <t>drogi i chodniki</t>
  </si>
  <si>
    <t>droga betonowa, chodnik i część nieruchomości zagospodarowana zielenią</t>
  </si>
  <si>
    <t>Dom Pomocy Społecznej (Dom Dziennego Pobytu)</t>
  </si>
  <si>
    <t>budynek A</t>
  </si>
  <si>
    <t>budynek B</t>
  </si>
  <si>
    <t>budynek C z łącznikiem</t>
  </si>
  <si>
    <t>budynek administracyjny z pralnią</t>
  </si>
  <si>
    <t>portiernia</t>
  </si>
  <si>
    <t>budynek garażowo-warsztatowy</t>
  </si>
  <si>
    <t>budynek garażowy</t>
  </si>
  <si>
    <t>budynek nr 1 (mieszkalny)</t>
  </si>
  <si>
    <t>1952-1958</t>
  </si>
  <si>
    <t>1970 (1986)</t>
  </si>
  <si>
    <t>1992 - remont kapitalny</t>
  </si>
  <si>
    <t>budynek nr 2 (mieszkalny)</t>
  </si>
  <si>
    <t>budynek nr 2a (mieszkalny)</t>
  </si>
  <si>
    <t>budynek nr 3 (mieszkalny)</t>
  </si>
  <si>
    <t>budynek mieszkalny tzw. słupek</t>
  </si>
  <si>
    <t>1978 (1992)</t>
  </si>
  <si>
    <t>łącznik trzypoziomowy miedzy budynkami nr 2 i nr 3</t>
  </si>
  <si>
    <t>łącznik między budynkami nr 1 i nr 2a</t>
  </si>
  <si>
    <t>budynek gospodarczy (po byłej chlewni)</t>
  </si>
  <si>
    <t>wiatrołap windy przy budynku nr 2a</t>
  </si>
  <si>
    <t>wiatrołap windy przy budynku nr 3</t>
  </si>
  <si>
    <t>budynek "Oddział"</t>
  </si>
  <si>
    <t>budynek "Administracja i kuchnia"</t>
  </si>
  <si>
    <t>budynek - łącznik z tarasem</t>
  </si>
  <si>
    <t>kojec do śmieci</t>
  </si>
  <si>
    <t>droga dojazdowa</t>
  </si>
  <si>
    <t>ogrodzenie z siatki</t>
  </si>
  <si>
    <t>5/1</t>
  </si>
  <si>
    <t>lata 60</t>
  </si>
  <si>
    <t>placówka socjalizacyjna - lokal wynajmowany</t>
  </si>
  <si>
    <t>placówka wsparcia dziennego "Przystań Dziewiątki" - lokal wynajmowany</t>
  </si>
  <si>
    <t>placówka wsparcia dziennego "Światło" - lokal wynajmowany</t>
  </si>
  <si>
    <t>placówka wsparcia dziennego "Stokrotka" - lokal wynajmowany</t>
  </si>
  <si>
    <t>placówka wsparcia dziennego "Gniazdo" - lokal wynajmowany</t>
  </si>
  <si>
    <t>obiekt 1</t>
  </si>
  <si>
    <t>obiekt 2</t>
  </si>
  <si>
    <t>obiekt 3</t>
  </si>
  <si>
    <t>II Liceum Ogólnokształcące im. Króla Jana lII Sobieskiego</t>
  </si>
  <si>
    <t>budynek wynajmowany (klasy)</t>
  </si>
  <si>
    <t>32</t>
  </si>
  <si>
    <t>sala gimnastyczna z węzłem cieplnym</t>
  </si>
  <si>
    <t>wiata do drewna</t>
  </si>
  <si>
    <t>wiata z przezroczystym dachem</t>
  </si>
  <si>
    <t>sala gimnastyczna C dziewcząt</t>
  </si>
  <si>
    <t>sala gimnastyczna D chłopców</t>
  </si>
  <si>
    <t>budynek jednostki organizacyjnej</t>
  </si>
  <si>
    <t>budynek starego internatu</t>
  </si>
  <si>
    <t>budynki gospodarcze, garaże (2 budynki)</t>
  </si>
  <si>
    <t>budynek przedszkola</t>
  </si>
  <si>
    <t>budynek gospodarczy połączony z garażem</t>
  </si>
  <si>
    <t>8a</t>
  </si>
  <si>
    <t>lokal wynajmowany</t>
  </si>
  <si>
    <t>Fotowoltaika</t>
  </si>
  <si>
    <t>Powiechnia 
była</t>
  </si>
  <si>
    <t>Rodzaj 
był</t>
  </si>
  <si>
    <t>brutto</t>
  </si>
  <si>
    <t>brak</t>
  </si>
  <si>
    <t>Dom Dziennego Pobytu</t>
  </si>
  <si>
    <t>Dom Dziennego Pobytu - budynek gospodarczy</t>
  </si>
  <si>
    <t>Centrum Profilaktyki i Terapii</t>
  </si>
  <si>
    <t>miasteczko ruchu drogowego</t>
  </si>
  <si>
    <t>boisko do kosza</t>
  </si>
  <si>
    <t>plac miasteczko ruchu</t>
  </si>
  <si>
    <t>plac szkolny</t>
  </si>
  <si>
    <t>plac wokół szkoły</t>
  </si>
  <si>
    <t>ogrodzenie parkan</t>
  </si>
  <si>
    <t>mini plac zabaw</t>
  </si>
  <si>
    <t>altana (wiata edukacyjne)</t>
  </si>
  <si>
    <t>place apelowe</t>
  </si>
  <si>
    <t>ogrodzenie zewnętrzne</t>
  </si>
  <si>
    <t>brama wjazdowa</t>
  </si>
  <si>
    <t>wielofunkcyjny plac zabaw i gier zespołowych</t>
  </si>
  <si>
    <t>siłownia napowietrzna</t>
  </si>
  <si>
    <t>minirampa (2)</t>
  </si>
  <si>
    <t>bieżnia tartanowa</t>
  </si>
  <si>
    <t>tor rowerowo-rolkowo-deskorolkowy</t>
  </si>
  <si>
    <t>rewitalizacja terenu</t>
  </si>
  <si>
    <t>boisko szkolne wielofunkcyjne</t>
  </si>
  <si>
    <t>ogrodzenie murowane</t>
  </si>
  <si>
    <t>przyłącze kanalizacyjne, ogrodzenie, drogi i chodniki</t>
  </si>
  <si>
    <t>palc strefa gier edukacyjno-ruchowych</t>
  </si>
  <si>
    <t>nawierzchnia po urządzeniami placu zabaw</t>
  </si>
  <si>
    <t>Dom Dziennego Pobytu - osłona śmietnika</t>
  </si>
  <si>
    <t>Dom Dziennego Pobytu - nawierzchnia z kostki</t>
  </si>
  <si>
    <t>Dom Dziennego Pobytu - ogrodzenie</t>
  </si>
  <si>
    <t>parking z kostki betonowej</t>
  </si>
  <si>
    <t>Centrum Profilaktyki i Terapii - budowa parkingu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</si>
</sst>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.00\ _z_ſ_-;\-* #,##0.00\ _z_ſ_-;_-* &quot;-&quot;??\ _z_ſ_-;_-@_-"/>
    <numFmt numFmtId="166" formatCode="&quot; &quot;#,##0.00&quot;      &quot;;&quot;-&quot;#,##0.00&quot;      &quot;;&quot; -&quot;#&quot;      &quot;;@&quot; &quot;"/>
  </numFmts>
  <fonts count="15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rgb="FF000000"/>
      <name val="Arial1"/>
      <charset val="238"/>
    </font>
    <font>
      <sz val="10"/>
      <name val="Arial CE"/>
      <family val="2"/>
      <charset val="238"/>
    </font>
    <font>
      <u/>
      <sz val="8"/>
      <color rgb="FF0000FF"/>
      <name val="Arial CE"/>
      <charset val="238"/>
    </font>
    <font>
      <b/>
      <sz val="10"/>
      <color theme="0"/>
      <name val="Arial"/>
      <family val="2"/>
      <charset val="238"/>
    </font>
    <font>
      <b/>
      <sz val="10"/>
      <name val="Arial"/>
      <family val="2"/>
      <charset val="238"/>
    </font>
    <font>
      <sz val="8"/>
      <name val="Arial CE"/>
      <charset val="238"/>
    </font>
    <font>
      <b/>
      <sz val="14"/>
      <color theme="9" tint="-0.499984740745262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9" tint="-0.499984740745262"/>
      <name val="Arial"/>
      <family val="2"/>
      <charset val="238"/>
    </font>
    <font>
      <b/>
      <sz val="10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</borders>
  <cellStyleXfs count="10">
    <xf numFmtId="0" fontId="0" fillId="0" borderId="0"/>
    <xf numFmtId="165" fontId="3" fillId="0" borderId="0" applyFont="0" applyFill="0" applyBorder="0" applyAlignment="0" applyProtection="0"/>
    <xf numFmtId="0" fontId="2" fillId="0" borderId="0"/>
    <xf numFmtId="166" fontId="4" fillId="0" borderId="0"/>
    <xf numFmtId="0" fontId="1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6" fillId="0" borderId="0" applyNumberFormat="0" applyBorder="0" applyProtection="0"/>
  </cellStyleXfs>
  <cellXfs count="129">
    <xf numFmtId="0" fontId="0" fillId="0" borderId="0" xfId="0"/>
    <xf numFmtId="0" fontId="2" fillId="0" borderId="0" xfId="0" applyFont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9" fontId="2" fillId="0" borderId="0" xfId="0" applyNumberFormat="1" applyFont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2" fillId="3" borderId="1" xfId="0" applyNumberFormat="1" applyFont="1" applyFill="1" applyBorder="1" applyAlignment="1">
      <alignment horizontal="left" vertical="center"/>
    </xf>
    <xf numFmtId="0" fontId="7" fillId="2" borderId="0" xfId="0" applyFont="1" applyFill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44" fontId="0" fillId="0" borderId="0" xfId="0" applyNumberFormat="1" applyAlignment="1">
      <alignment vertical="center"/>
    </xf>
    <xf numFmtId="44" fontId="11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44" fontId="7" fillId="2" borderId="0" xfId="0" applyNumberFormat="1" applyFont="1" applyFill="1" applyAlignment="1">
      <alignment horizontal="center" vertical="center" wrapText="1"/>
    </xf>
    <xf numFmtId="44" fontId="7" fillId="2" borderId="0" xfId="0" applyNumberFormat="1" applyFont="1" applyFill="1" applyAlignment="1">
      <alignment horizontal="center" vertical="center"/>
    </xf>
    <xf numFmtId="0" fontId="0" fillId="3" borderId="1" xfId="0" applyFill="1" applyBorder="1" applyAlignment="1">
      <alignment horizontal="left" vertical="center"/>
    </xf>
    <xf numFmtId="44" fontId="0" fillId="3" borderId="1" xfId="0" applyNumberFormat="1" applyFill="1" applyBorder="1" applyAlignment="1">
      <alignment vertical="center"/>
    </xf>
    <xf numFmtId="44" fontId="11" fillId="3" borderId="1" xfId="0" applyNumberFormat="1" applyFont="1" applyFill="1" applyBorder="1" applyAlignment="1">
      <alignment vertical="center"/>
    </xf>
    <xf numFmtId="0" fontId="12" fillId="4" borderId="2" xfId="0" applyFont="1" applyFill="1" applyBorder="1" applyAlignment="1">
      <alignment horizontal="left" vertical="center"/>
    </xf>
    <xf numFmtId="44" fontId="12" fillId="4" borderId="3" xfId="0" applyNumberFormat="1" applyFont="1" applyFill="1" applyBorder="1" applyAlignment="1">
      <alignment vertical="center"/>
    </xf>
    <xf numFmtId="44" fontId="13" fillId="5" borderId="4" xfId="0" applyNumberFormat="1" applyFont="1" applyFill="1" applyBorder="1" applyAlignment="1">
      <alignment vertical="center"/>
    </xf>
    <xf numFmtId="0" fontId="0" fillId="0" borderId="1" xfId="0" applyBorder="1" applyAlignment="1">
      <alignment horizontal="left" vertical="center"/>
    </xf>
    <xf numFmtId="44" fontId="0" fillId="0" borderId="1" xfId="0" applyNumberFormat="1" applyBorder="1" applyAlignment="1">
      <alignment vertical="center"/>
    </xf>
    <xf numFmtId="44" fontId="11" fillId="0" borderId="1" xfId="0" applyNumberFormat="1" applyFont="1" applyBorder="1" applyAlignment="1">
      <alignment vertical="center"/>
    </xf>
    <xf numFmtId="0" fontId="12" fillId="4" borderId="3" xfId="0" applyFont="1" applyFill="1" applyBorder="1" applyAlignment="1">
      <alignment horizontal="left" vertical="center"/>
    </xf>
    <xf numFmtId="49" fontId="0" fillId="0" borderId="0" xfId="0" applyNumberFormat="1" applyAlignment="1">
      <alignment horizontal="center" vertical="center"/>
    </xf>
    <xf numFmtId="49" fontId="0" fillId="3" borderId="1" xfId="0" applyNumberFormat="1" applyFill="1" applyBorder="1" applyAlignment="1">
      <alignment horizontal="center" vertical="center"/>
    </xf>
    <xf numFmtId="49" fontId="12" fillId="4" borderId="3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44" fontId="14" fillId="0" borderId="0" xfId="0" applyNumberFormat="1" applyFont="1" applyAlignment="1">
      <alignment vertical="center"/>
    </xf>
    <xf numFmtId="44" fontId="14" fillId="3" borderId="1" xfId="0" applyNumberFormat="1" applyFont="1" applyFill="1" applyBorder="1" applyAlignment="1">
      <alignment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4" fontId="14" fillId="0" borderId="1" xfId="0" applyNumberFormat="1" applyFont="1" applyBorder="1" applyAlignment="1">
      <alignment vertical="center"/>
    </xf>
    <xf numFmtId="44" fontId="12" fillId="4" borderId="4" xfId="0" applyNumberFormat="1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64" fontId="0" fillId="0" borderId="0" xfId="0" applyNumberFormat="1" applyAlignment="1">
      <alignment vertical="center"/>
    </xf>
    <xf numFmtId="164" fontId="7" fillId="0" borderId="0" xfId="0" applyNumberFormat="1" applyFont="1" applyAlignment="1">
      <alignment horizontal="center" vertical="center"/>
    </xf>
    <xf numFmtId="164" fontId="0" fillId="3" borderId="1" xfId="0" applyNumberFormat="1" applyFill="1" applyBorder="1" applyAlignment="1">
      <alignment vertical="center"/>
    </xf>
    <xf numFmtId="164" fontId="0" fillId="0" borderId="1" xfId="0" applyNumberFormat="1" applyBorder="1" applyAlignment="1">
      <alignment vertical="center"/>
    </xf>
    <xf numFmtId="164" fontId="12" fillId="4" borderId="3" xfId="0" applyNumberFormat="1" applyFont="1" applyFill="1" applyBorder="1" applyAlignment="1">
      <alignment vertical="center"/>
    </xf>
    <xf numFmtId="44" fontId="7" fillId="0" borderId="0" xfId="0" applyNumberFormat="1" applyFont="1" applyAlignment="1">
      <alignment horizontal="center" vertical="center" wrapText="1"/>
    </xf>
    <xf numFmtId="44" fontId="7" fillId="0" borderId="0" xfId="0" applyNumberFormat="1" applyFont="1" applyAlignment="1">
      <alignment horizontal="center" vertical="center"/>
    </xf>
    <xf numFmtId="44" fontId="8" fillId="0" borderId="0" xfId="0" applyNumberFormat="1" applyFont="1" applyAlignment="1">
      <alignment horizontal="center" vertical="center"/>
    </xf>
    <xf numFmtId="44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/>
    </xf>
    <xf numFmtId="44" fontId="10" fillId="4" borderId="3" xfId="0" applyNumberFormat="1" applyFont="1" applyFill="1" applyBorder="1" applyAlignment="1">
      <alignment vertical="center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12" fillId="4" borderId="3" xfId="0" applyNumberFormat="1" applyFont="1" applyFill="1" applyBorder="1" applyAlignment="1">
      <alignment vertical="center"/>
    </xf>
    <xf numFmtId="0" fontId="0" fillId="6" borderId="0" xfId="0" applyFill="1" applyAlignment="1">
      <alignment vertical="center"/>
    </xf>
    <xf numFmtId="0" fontId="0" fillId="6" borderId="1" xfId="0" applyFill="1" applyBorder="1" applyAlignment="1">
      <alignment horizontal="left" vertical="center"/>
    </xf>
    <xf numFmtId="44" fontId="0" fillId="6" borderId="1" xfId="0" applyNumberFormat="1" applyFill="1" applyBorder="1" applyAlignment="1">
      <alignment vertical="center"/>
    </xf>
    <xf numFmtId="49" fontId="0" fillId="6" borderId="1" xfId="0" applyNumberForma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44" fontId="14" fillId="6" borderId="1" xfId="0" applyNumberFormat="1" applyFont="1" applyFill="1" applyBorder="1" applyAlignment="1">
      <alignment vertical="center"/>
    </xf>
    <xf numFmtId="164" fontId="0" fillId="6" borderId="1" xfId="0" applyNumberFormat="1" applyFill="1" applyBorder="1" applyAlignment="1">
      <alignment vertical="center"/>
    </xf>
    <xf numFmtId="0" fontId="2" fillId="6" borderId="0" xfId="0" applyFont="1" applyFill="1" applyAlignment="1">
      <alignment horizontal="left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left" vertical="center"/>
    </xf>
    <xf numFmtId="49" fontId="2" fillId="6" borderId="1" xfId="0" applyNumberFormat="1" applyFont="1" applyFill="1" applyBorder="1" applyAlignment="1">
      <alignment horizontal="center" vertical="center"/>
    </xf>
    <xf numFmtId="49" fontId="2" fillId="6" borderId="1" xfId="0" applyNumberFormat="1" applyFont="1" applyFill="1" applyBorder="1" applyAlignment="1">
      <alignment horizontal="left" vertical="center"/>
    </xf>
    <xf numFmtId="44" fontId="14" fillId="3" borderId="6" xfId="0" applyNumberFormat="1" applyFont="1" applyFill="1" applyBorder="1" applyAlignment="1">
      <alignment vertical="center"/>
    </xf>
    <xf numFmtId="164" fontId="9" fillId="3" borderId="1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49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4" fontId="0" fillId="0" borderId="5" xfId="0" applyNumberFormat="1" applyBorder="1" applyAlignment="1">
      <alignment vertical="center"/>
    </xf>
    <xf numFmtId="44" fontId="0" fillId="0" borderId="5" xfId="0" applyNumberFormat="1" applyBorder="1" applyAlignment="1">
      <alignment vertical="center"/>
    </xf>
    <xf numFmtId="44" fontId="14" fillId="0" borderId="5" xfId="0" applyNumberFormat="1" applyFont="1" applyBorder="1" applyAlignment="1">
      <alignment vertical="center"/>
    </xf>
    <xf numFmtId="44" fontId="11" fillId="0" borderId="5" xfId="0" applyNumberFormat="1" applyFont="1" applyBorder="1" applyAlignment="1">
      <alignment vertical="center"/>
    </xf>
    <xf numFmtId="44" fontId="0" fillId="6" borderId="0" xfId="0" applyNumberFormat="1" applyFill="1" applyAlignment="1">
      <alignment vertical="center"/>
    </xf>
    <xf numFmtId="0" fontId="0" fillId="0" borderId="6" xfId="0" applyBorder="1" applyAlignment="1">
      <alignment horizontal="left" vertical="center"/>
    </xf>
    <xf numFmtId="49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4" fontId="14" fillId="0" borderId="6" xfId="0" applyNumberFormat="1" applyFont="1" applyBorder="1" applyAlignment="1">
      <alignment vertical="center"/>
    </xf>
    <xf numFmtId="44" fontId="10" fillId="4" borderId="4" xfId="0" applyNumberFormat="1" applyFont="1" applyFill="1" applyBorder="1" applyAlignment="1">
      <alignment vertical="center"/>
    </xf>
    <xf numFmtId="164" fontId="7" fillId="2" borderId="0" xfId="0" applyNumberFormat="1" applyFont="1" applyFill="1" applyAlignment="1">
      <alignment horizontal="center" vertical="center" wrapText="1"/>
    </xf>
    <xf numFmtId="49" fontId="0" fillId="3" borderId="8" xfId="0" applyNumberFormat="1" applyFill="1" applyBorder="1" applyAlignment="1">
      <alignment vertical="center"/>
    </xf>
    <xf numFmtId="49" fontId="0" fillId="6" borderId="8" xfId="0" applyNumberFormat="1" applyFill="1" applyBorder="1" applyAlignment="1">
      <alignment vertical="center"/>
    </xf>
    <xf numFmtId="49" fontId="0" fillId="0" borderId="8" xfId="0" applyNumberFormat="1" applyBorder="1" applyAlignment="1">
      <alignment vertical="center"/>
    </xf>
    <xf numFmtId="49" fontId="0" fillId="0" borderId="9" xfId="0" applyNumberFormat="1" applyBorder="1" applyAlignment="1">
      <alignment vertical="center"/>
    </xf>
    <xf numFmtId="164" fontId="0" fillId="3" borderId="10" xfId="0" applyNumberFormat="1" applyFill="1" applyBorder="1" applyAlignment="1">
      <alignment vertical="center"/>
    </xf>
    <xf numFmtId="164" fontId="0" fillId="6" borderId="10" xfId="0" applyNumberFormat="1" applyFill="1" applyBorder="1" applyAlignment="1">
      <alignment vertical="center"/>
    </xf>
    <xf numFmtId="164" fontId="0" fillId="0" borderId="10" xfId="0" applyNumberFormat="1" applyBorder="1" applyAlignment="1">
      <alignment vertical="center"/>
    </xf>
    <xf numFmtId="164" fontId="0" fillId="7" borderId="10" xfId="0" applyNumberFormat="1" applyFill="1" applyBorder="1" applyAlignment="1">
      <alignment vertical="center"/>
    </xf>
    <xf numFmtId="164" fontId="0" fillId="3" borderId="11" xfId="0" applyNumberFormat="1" applyFill="1" applyBorder="1" applyAlignment="1">
      <alignment vertical="center"/>
    </xf>
    <xf numFmtId="164" fontId="0" fillId="3" borderId="12" xfId="0" applyNumberFormat="1" applyFill="1" applyBorder="1" applyAlignment="1">
      <alignment vertical="center"/>
    </xf>
    <xf numFmtId="164" fontId="9" fillId="7" borderId="10" xfId="0" applyNumberFormat="1" applyFont="1" applyFill="1" applyBorder="1" applyAlignment="1">
      <alignment horizontal="center" vertical="center"/>
    </xf>
    <xf numFmtId="164" fontId="0" fillId="0" borderId="11" xfId="0" applyNumberFormat="1" applyBorder="1" applyAlignment="1">
      <alignment vertical="center"/>
    </xf>
    <xf numFmtId="49" fontId="12" fillId="0" borderId="0" xfId="0" applyNumberFormat="1" applyFont="1" applyAlignment="1">
      <alignment vertical="center"/>
    </xf>
    <xf numFmtId="49" fontId="0" fillId="3" borderId="13" xfId="0" applyNumberFormat="1" applyFill="1" applyBorder="1" applyAlignment="1">
      <alignment vertical="center"/>
    </xf>
    <xf numFmtId="49" fontId="0" fillId="7" borderId="8" xfId="0" applyNumberFormat="1" applyFill="1" applyBorder="1" applyAlignment="1">
      <alignment vertical="center"/>
    </xf>
    <xf numFmtId="49" fontId="9" fillId="7" borderId="8" xfId="0" applyNumberFormat="1" applyFont="1" applyFill="1" applyBorder="1" applyAlignment="1">
      <alignment horizontal="center" vertical="center"/>
    </xf>
    <xf numFmtId="44" fontId="0" fillId="3" borderId="10" xfId="0" applyNumberFormat="1" applyFill="1" applyBorder="1" applyAlignment="1">
      <alignment vertical="center"/>
    </xf>
    <xf numFmtId="44" fontId="0" fillId="0" borderId="10" xfId="0" applyNumberFormat="1" applyBorder="1" applyAlignment="1">
      <alignment vertical="center"/>
    </xf>
    <xf numFmtId="44" fontId="0" fillId="0" borderId="11" xfId="0" applyNumberFormat="1" applyBorder="1" applyAlignment="1">
      <alignment vertical="center"/>
    </xf>
    <xf numFmtId="164" fontId="12" fillId="0" borderId="0" xfId="0" applyNumberFormat="1" applyFont="1" applyAlignment="1">
      <alignment vertical="center"/>
    </xf>
    <xf numFmtId="49" fontId="0" fillId="3" borderId="0" xfId="0" applyNumberFormat="1" applyFill="1" applyAlignment="1">
      <alignment vertical="center"/>
    </xf>
    <xf numFmtId="44" fontId="0" fillId="3" borderId="11" xfId="0" applyNumberFormat="1" applyFill="1" applyBorder="1" applyAlignment="1">
      <alignment vertical="center"/>
    </xf>
    <xf numFmtId="0" fontId="0" fillId="0" borderId="12" xfId="0" applyBorder="1" applyAlignment="1">
      <alignment vertical="center"/>
    </xf>
    <xf numFmtId="44" fontId="0" fillId="3" borderId="5" xfId="0" applyNumberFormat="1" applyFill="1" applyBorder="1" applyAlignment="1">
      <alignment vertical="center"/>
    </xf>
    <xf numFmtId="0" fontId="0" fillId="0" borderId="6" xfId="0" applyBorder="1" applyAlignment="1">
      <alignment vertical="center"/>
    </xf>
    <xf numFmtId="44" fontId="14" fillId="3" borderId="5" xfId="0" applyNumberFormat="1" applyFont="1" applyFill="1" applyBorder="1" applyAlignment="1">
      <alignment vertical="center"/>
    </xf>
  </cellXfs>
  <cellStyles count="10">
    <cellStyle name="Dziesiętny 2" xfId="7" xr:uid="{00000000-0005-0000-0000-000001000000}"/>
    <cellStyle name="DziesiĿtny" xfId="1" xr:uid="{00000000-0005-0000-0000-000002000000}"/>
    <cellStyle name="DziesiĿtny 2" xfId="8" xr:uid="{00000000-0005-0000-0000-000003000000}"/>
    <cellStyle name="Excel Built-in Comma" xfId="3" xr:uid="{00000000-0005-0000-0000-000004000000}"/>
    <cellStyle name="Excel Built-in Hyperlink" xfId="9" xr:uid="{00000000-0005-0000-0000-000005000000}"/>
    <cellStyle name="Excel Built-in Normal" xfId="6" xr:uid="{00000000-0005-0000-0000-000006000000}"/>
    <cellStyle name="Normalny" xfId="0" builtinId="0"/>
    <cellStyle name="Normalny 2" xfId="2" xr:uid="{00000000-0005-0000-0000-000008000000}"/>
    <cellStyle name="Normalny 2 2" xfId="5" xr:uid="{00000000-0005-0000-0000-000009000000}"/>
    <cellStyle name="Normalny 3" xfId="4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129"/>
  <sheetViews>
    <sheetView showGridLines="0" zoomScale="75" zoomScaleNormal="75" workbookViewId="0">
      <pane ySplit="3" topLeftCell="A4" activePane="bottomLeft" state="frozen"/>
      <selection pane="bottomLeft" activeCell="C19" sqref="C19"/>
    </sheetView>
  </sheetViews>
  <sheetFormatPr defaultColWidth="9.109375" defaultRowHeight="13.2"/>
  <cols>
    <col min="1" max="1" width="2.77734375" style="1" customWidth="1"/>
    <col min="2" max="2" width="10.77734375" style="6" customWidth="1"/>
    <col min="3" max="3" width="64.109375" style="1" bestFit="1" customWidth="1"/>
    <col min="4" max="4" width="25.77734375" style="1" customWidth="1"/>
    <col min="5" max="5" width="10.77734375" style="12" customWidth="1"/>
    <col min="6" max="6" width="10.77734375" style="6" customWidth="1"/>
    <col min="7" max="7" width="20.77734375" style="1" customWidth="1"/>
    <col min="8" max="9" width="20.77734375" style="8" customWidth="1"/>
    <col min="10" max="10" width="60.77734375" style="1" customWidth="1"/>
    <col min="11" max="12" width="2.77734375" style="1" customWidth="1"/>
    <col min="13" max="16384" width="9.109375" style="1"/>
  </cols>
  <sheetData>
    <row r="1" spans="2:10" ht="6" customHeight="1"/>
    <row r="2" spans="2:10" s="5" customFormat="1" ht="30" customHeight="1">
      <c r="B2" s="2" t="s">
        <v>11</v>
      </c>
      <c r="C2" s="2" t="s">
        <v>0</v>
      </c>
      <c r="D2" s="2" t="s">
        <v>121</v>
      </c>
      <c r="E2" s="13" t="s">
        <v>122</v>
      </c>
      <c r="F2" s="11" t="s">
        <v>123</v>
      </c>
      <c r="G2" s="2" t="s">
        <v>124</v>
      </c>
      <c r="H2" s="9" t="s">
        <v>12</v>
      </c>
      <c r="I2" s="9" t="s">
        <v>13</v>
      </c>
      <c r="J2" s="2" t="s">
        <v>238</v>
      </c>
    </row>
    <row r="3" spans="2:10" ht="6" customHeight="1">
      <c r="J3" s="4"/>
    </row>
    <row r="4" spans="2:10" ht="18" customHeight="1">
      <c r="B4" s="7">
        <v>1</v>
      </c>
      <c r="C4" s="3" t="s">
        <v>149</v>
      </c>
      <c r="D4" s="3" t="s">
        <v>203</v>
      </c>
      <c r="E4" s="14" t="s">
        <v>143</v>
      </c>
      <c r="F4" s="7" t="s">
        <v>125</v>
      </c>
      <c r="G4" s="3" t="s">
        <v>147</v>
      </c>
      <c r="H4" s="10" t="s">
        <v>52</v>
      </c>
      <c r="I4" s="10" t="s">
        <v>53</v>
      </c>
      <c r="J4" s="3"/>
    </row>
    <row r="5" spans="2:10" s="74" customFormat="1" ht="6" customHeight="1">
      <c r="B5" s="75"/>
      <c r="C5" s="76"/>
      <c r="D5" s="76"/>
      <c r="E5" s="77"/>
      <c r="F5" s="75"/>
      <c r="G5" s="76"/>
      <c r="H5" s="78"/>
      <c r="I5" s="78"/>
      <c r="J5" s="76"/>
    </row>
    <row r="6" spans="2:10" ht="18" customHeight="1">
      <c r="B6" s="7">
        <v>2</v>
      </c>
      <c r="C6" s="3" t="s">
        <v>150</v>
      </c>
      <c r="D6" s="3" t="s">
        <v>204</v>
      </c>
      <c r="E6" s="14" t="s">
        <v>140</v>
      </c>
      <c r="F6" s="7" t="s">
        <v>125</v>
      </c>
      <c r="G6" s="3" t="s">
        <v>147</v>
      </c>
      <c r="H6" s="10" t="s">
        <v>54</v>
      </c>
      <c r="I6" s="10" t="s">
        <v>55</v>
      </c>
      <c r="J6" s="3"/>
    </row>
    <row r="7" spans="2:10" ht="6" customHeight="1">
      <c r="B7" s="15"/>
      <c r="C7" s="16"/>
      <c r="D7" s="16"/>
      <c r="E7" s="17"/>
      <c r="F7" s="15"/>
      <c r="G7" s="16"/>
      <c r="H7" s="18"/>
      <c r="I7" s="18"/>
      <c r="J7" s="16"/>
    </row>
    <row r="8" spans="2:10" ht="18" customHeight="1">
      <c r="B8" s="7">
        <v>3</v>
      </c>
      <c r="C8" s="3" t="s">
        <v>151</v>
      </c>
      <c r="D8" s="3" t="s">
        <v>205</v>
      </c>
      <c r="E8" s="14" t="s">
        <v>135</v>
      </c>
      <c r="F8" s="7" t="s">
        <v>125</v>
      </c>
      <c r="G8" s="3" t="s">
        <v>147</v>
      </c>
      <c r="H8" s="10" t="s">
        <v>56</v>
      </c>
      <c r="I8" s="10" t="s">
        <v>57</v>
      </c>
      <c r="J8" s="3"/>
    </row>
    <row r="9" spans="2:10" ht="6" customHeight="1">
      <c r="B9" s="15"/>
      <c r="C9" s="16"/>
      <c r="D9" s="16"/>
      <c r="E9" s="17"/>
      <c r="F9" s="15"/>
      <c r="G9" s="16"/>
      <c r="H9" s="18"/>
      <c r="I9" s="18"/>
      <c r="J9" s="16"/>
    </row>
    <row r="10" spans="2:10" ht="18" customHeight="1">
      <c r="B10" s="7">
        <v>4</v>
      </c>
      <c r="C10" s="3" t="s">
        <v>152</v>
      </c>
      <c r="D10" s="3" t="s">
        <v>206</v>
      </c>
      <c r="E10" s="14" t="s">
        <v>128</v>
      </c>
      <c r="F10" s="7" t="s">
        <v>125</v>
      </c>
      <c r="G10" s="3" t="s">
        <v>147</v>
      </c>
      <c r="H10" s="10" t="s">
        <v>58</v>
      </c>
      <c r="I10" s="10" t="s">
        <v>59</v>
      </c>
      <c r="J10" s="3"/>
    </row>
    <row r="11" spans="2:10" ht="6" customHeight="1">
      <c r="B11" s="15"/>
      <c r="C11" s="16"/>
      <c r="D11" s="16"/>
      <c r="E11" s="17"/>
      <c r="F11" s="15"/>
      <c r="G11" s="16"/>
      <c r="H11" s="18"/>
      <c r="I11" s="18"/>
      <c r="J11" s="16"/>
    </row>
    <row r="12" spans="2:10" ht="18" customHeight="1">
      <c r="B12" s="7">
        <v>5</v>
      </c>
      <c r="C12" s="3" t="s">
        <v>153</v>
      </c>
      <c r="D12" s="3" t="s">
        <v>207</v>
      </c>
      <c r="E12" s="14" t="s">
        <v>141</v>
      </c>
      <c r="F12" s="7" t="s">
        <v>125</v>
      </c>
      <c r="G12" s="3" t="s">
        <v>147</v>
      </c>
      <c r="H12" s="10" t="s">
        <v>60</v>
      </c>
      <c r="I12" s="10" t="s">
        <v>61</v>
      </c>
      <c r="J12" s="3"/>
    </row>
    <row r="13" spans="2:10" ht="6" customHeight="1">
      <c r="B13" s="15"/>
      <c r="C13" s="16"/>
      <c r="D13" s="16"/>
      <c r="E13" s="17"/>
      <c r="F13" s="15"/>
      <c r="G13" s="16"/>
      <c r="H13" s="18"/>
      <c r="I13" s="18"/>
      <c r="J13" s="16"/>
    </row>
    <row r="14" spans="2:10" ht="18" customHeight="1">
      <c r="B14" s="7">
        <v>6</v>
      </c>
      <c r="C14" s="3" t="s">
        <v>154</v>
      </c>
      <c r="D14" s="3" t="s">
        <v>208</v>
      </c>
      <c r="E14" s="14" t="s">
        <v>135</v>
      </c>
      <c r="F14" s="7" t="s">
        <v>125</v>
      </c>
      <c r="G14" s="3" t="s">
        <v>147</v>
      </c>
      <c r="H14" s="10" t="s">
        <v>62</v>
      </c>
      <c r="I14" s="10" t="s">
        <v>63</v>
      </c>
      <c r="J14" s="3"/>
    </row>
    <row r="15" spans="2:10" ht="6" customHeight="1">
      <c r="B15" s="15"/>
      <c r="C15" s="16"/>
      <c r="D15" s="16"/>
      <c r="E15" s="17"/>
      <c r="F15" s="15"/>
      <c r="G15" s="16"/>
      <c r="H15" s="18"/>
      <c r="I15" s="18"/>
      <c r="J15" s="16"/>
    </row>
    <row r="16" spans="2:10" ht="18" customHeight="1">
      <c r="B16" s="7">
        <v>7</v>
      </c>
      <c r="C16" s="3" t="s">
        <v>155</v>
      </c>
      <c r="D16" s="3" t="s">
        <v>209</v>
      </c>
      <c r="E16" s="14" t="s">
        <v>142</v>
      </c>
      <c r="F16" s="7" t="s">
        <v>125</v>
      </c>
      <c r="G16" s="3" t="s">
        <v>147</v>
      </c>
      <c r="H16" s="10" t="s">
        <v>64</v>
      </c>
      <c r="I16" s="10" t="s">
        <v>65</v>
      </c>
      <c r="J16" s="3"/>
    </row>
    <row r="17" spans="2:10" ht="6" customHeight="1">
      <c r="B17" s="15"/>
      <c r="C17" s="16"/>
      <c r="D17" s="16"/>
      <c r="E17" s="17"/>
      <c r="F17" s="15"/>
      <c r="G17" s="16"/>
      <c r="H17" s="18"/>
      <c r="I17" s="18"/>
      <c r="J17" s="16"/>
    </row>
    <row r="18" spans="2:10" ht="18" customHeight="1">
      <c r="B18" s="7">
        <v>8</v>
      </c>
      <c r="C18" s="3" t="s">
        <v>156</v>
      </c>
      <c r="D18" s="3" t="s">
        <v>210</v>
      </c>
      <c r="E18" s="14" t="s">
        <v>128</v>
      </c>
      <c r="F18" s="7" t="s">
        <v>125</v>
      </c>
      <c r="G18" s="3" t="s">
        <v>147</v>
      </c>
      <c r="H18" s="10" t="s">
        <v>66</v>
      </c>
      <c r="I18" s="10" t="s">
        <v>67</v>
      </c>
      <c r="J18" s="3"/>
    </row>
    <row r="19" spans="2:10" ht="6" customHeight="1">
      <c r="B19" s="15"/>
      <c r="C19" s="16"/>
      <c r="D19" s="16"/>
      <c r="E19" s="17"/>
      <c r="F19" s="15"/>
      <c r="G19" s="16"/>
      <c r="H19" s="18"/>
      <c r="I19" s="18"/>
      <c r="J19" s="16"/>
    </row>
    <row r="20" spans="2:10" ht="18" customHeight="1">
      <c r="B20" s="7">
        <v>9</v>
      </c>
      <c r="C20" s="3" t="s">
        <v>157</v>
      </c>
      <c r="D20" s="3" t="s">
        <v>211</v>
      </c>
      <c r="E20" s="14" t="s">
        <v>143</v>
      </c>
      <c r="F20" s="7" t="s">
        <v>125</v>
      </c>
      <c r="G20" s="3" t="s">
        <v>147</v>
      </c>
      <c r="H20" s="10" t="s">
        <v>68</v>
      </c>
      <c r="I20" s="10" t="s">
        <v>69</v>
      </c>
      <c r="J20" s="3"/>
    </row>
    <row r="21" spans="2:10" ht="6" customHeight="1">
      <c r="B21" s="15"/>
      <c r="C21" s="16"/>
      <c r="D21" s="16"/>
      <c r="E21" s="17"/>
      <c r="F21" s="15"/>
      <c r="G21" s="16"/>
      <c r="H21" s="18"/>
      <c r="I21" s="18"/>
      <c r="J21" s="16"/>
    </row>
    <row r="22" spans="2:10" ht="18" customHeight="1">
      <c r="B22" s="7">
        <v>10</v>
      </c>
      <c r="C22" s="3" t="s">
        <v>158</v>
      </c>
      <c r="D22" s="3" t="s">
        <v>212</v>
      </c>
      <c r="E22" s="14" t="s">
        <v>144</v>
      </c>
      <c r="F22" s="7" t="s">
        <v>125</v>
      </c>
      <c r="G22" s="3" t="s">
        <v>147</v>
      </c>
      <c r="H22" s="10" t="s">
        <v>70</v>
      </c>
      <c r="I22" s="10" t="s">
        <v>71</v>
      </c>
      <c r="J22" s="3"/>
    </row>
    <row r="23" spans="2:10" ht="6" customHeight="1">
      <c r="B23" s="15"/>
      <c r="C23" s="16"/>
      <c r="D23" s="16"/>
      <c r="E23" s="17"/>
      <c r="F23" s="15"/>
      <c r="G23" s="16"/>
      <c r="H23" s="18"/>
      <c r="I23" s="18"/>
      <c r="J23" s="16"/>
    </row>
    <row r="24" spans="2:10" ht="18" customHeight="1">
      <c r="B24" s="7">
        <v>11</v>
      </c>
      <c r="C24" s="3" t="s">
        <v>159</v>
      </c>
      <c r="D24" s="3" t="s">
        <v>213</v>
      </c>
      <c r="E24" s="14" t="s">
        <v>141</v>
      </c>
      <c r="F24" s="7" t="s">
        <v>125</v>
      </c>
      <c r="G24" s="3" t="s">
        <v>147</v>
      </c>
      <c r="H24" s="10" t="s">
        <v>72</v>
      </c>
      <c r="I24" s="10" t="s">
        <v>73</v>
      </c>
      <c r="J24" s="3"/>
    </row>
    <row r="25" spans="2:10" ht="6" customHeight="1">
      <c r="B25" s="15"/>
      <c r="C25" s="16"/>
      <c r="D25" s="16"/>
      <c r="E25" s="17"/>
      <c r="F25" s="15"/>
      <c r="G25" s="16"/>
      <c r="H25" s="18"/>
      <c r="I25" s="18"/>
      <c r="J25" s="16"/>
    </row>
    <row r="26" spans="2:10" ht="18" customHeight="1">
      <c r="B26" s="7">
        <v>12</v>
      </c>
      <c r="C26" s="3" t="s">
        <v>160</v>
      </c>
      <c r="D26" s="3" t="s">
        <v>214</v>
      </c>
      <c r="E26" s="14" t="s">
        <v>145</v>
      </c>
      <c r="F26" s="7" t="s">
        <v>125</v>
      </c>
      <c r="G26" s="3" t="s">
        <v>147</v>
      </c>
      <c r="H26" s="10" t="s">
        <v>74</v>
      </c>
      <c r="I26" s="10" t="s">
        <v>75</v>
      </c>
      <c r="J26" s="3"/>
    </row>
    <row r="27" spans="2:10" ht="6" customHeight="1">
      <c r="B27" s="15"/>
      <c r="C27" s="16"/>
      <c r="D27" s="16"/>
      <c r="E27" s="17"/>
      <c r="F27" s="15"/>
      <c r="G27" s="16"/>
      <c r="H27" s="18"/>
      <c r="I27" s="18"/>
      <c r="J27" s="16"/>
    </row>
    <row r="28" spans="2:10" ht="18" customHeight="1">
      <c r="B28" s="7">
        <v>13</v>
      </c>
      <c r="C28" s="3" t="s">
        <v>161</v>
      </c>
      <c r="D28" s="3" t="s">
        <v>215</v>
      </c>
      <c r="E28" s="14" t="s">
        <v>181</v>
      </c>
      <c r="F28" s="7" t="s">
        <v>125</v>
      </c>
      <c r="G28" s="3" t="s">
        <v>147</v>
      </c>
      <c r="H28" s="10" t="s">
        <v>76</v>
      </c>
      <c r="I28" s="10" t="s">
        <v>77</v>
      </c>
      <c r="J28" s="3"/>
    </row>
    <row r="29" spans="2:10" ht="6" customHeight="1">
      <c r="B29" s="15"/>
      <c r="C29" s="16"/>
      <c r="D29" s="16"/>
      <c r="E29" s="17"/>
      <c r="F29" s="15"/>
      <c r="G29" s="16"/>
      <c r="H29" s="18"/>
      <c r="I29" s="18"/>
      <c r="J29" s="16"/>
    </row>
    <row r="30" spans="2:10" ht="18" customHeight="1">
      <c r="B30" s="7">
        <v>14</v>
      </c>
      <c r="C30" s="3" t="s">
        <v>162</v>
      </c>
      <c r="D30" s="3" t="s">
        <v>202</v>
      </c>
      <c r="E30" s="14" t="s">
        <v>146</v>
      </c>
      <c r="F30" s="7" t="s">
        <v>125</v>
      </c>
      <c r="G30" s="3" t="s">
        <v>147</v>
      </c>
      <c r="H30" s="10" t="s">
        <v>78</v>
      </c>
      <c r="I30" s="10" t="s">
        <v>79</v>
      </c>
      <c r="J30" s="3"/>
    </row>
    <row r="31" spans="2:10" ht="6" customHeight="1">
      <c r="B31" s="15"/>
      <c r="C31" s="16"/>
      <c r="D31" s="16"/>
      <c r="E31" s="17"/>
      <c r="F31" s="15"/>
      <c r="G31" s="16"/>
      <c r="H31" s="18"/>
      <c r="I31" s="18"/>
      <c r="J31" s="16"/>
    </row>
    <row r="32" spans="2:10" ht="18" customHeight="1">
      <c r="B32" s="7">
        <v>15</v>
      </c>
      <c r="C32" s="3" t="s">
        <v>163</v>
      </c>
      <c r="D32" s="3" t="s">
        <v>216</v>
      </c>
      <c r="E32" s="14" t="s">
        <v>131</v>
      </c>
      <c r="F32" s="7" t="s">
        <v>125</v>
      </c>
      <c r="G32" s="3" t="s">
        <v>147</v>
      </c>
      <c r="H32" s="10" t="s">
        <v>80</v>
      </c>
      <c r="I32" s="10" t="s">
        <v>81</v>
      </c>
      <c r="J32" s="3"/>
    </row>
    <row r="33" spans="2:10" ht="6" customHeight="1">
      <c r="B33" s="15"/>
      <c r="C33" s="16"/>
      <c r="D33" s="16"/>
      <c r="E33" s="17"/>
      <c r="F33" s="15"/>
      <c r="G33" s="16"/>
      <c r="H33" s="18"/>
      <c r="I33" s="18"/>
      <c r="J33" s="16"/>
    </row>
    <row r="34" spans="2:10" ht="18" customHeight="1">
      <c r="B34" s="7">
        <v>16</v>
      </c>
      <c r="C34" s="3" t="s">
        <v>164</v>
      </c>
      <c r="D34" s="3" t="s">
        <v>217</v>
      </c>
      <c r="E34" s="14" t="s">
        <v>145</v>
      </c>
      <c r="F34" s="7" t="s">
        <v>125</v>
      </c>
      <c r="G34" s="3" t="s">
        <v>147</v>
      </c>
      <c r="H34" s="10" t="s">
        <v>82</v>
      </c>
      <c r="I34" s="10" t="s">
        <v>83</v>
      </c>
      <c r="J34" s="3"/>
    </row>
    <row r="35" spans="2:10" ht="6" customHeight="1">
      <c r="B35" s="15"/>
      <c r="C35" s="16"/>
      <c r="D35" s="16"/>
      <c r="E35" s="17"/>
      <c r="F35" s="15"/>
      <c r="G35" s="16"/>
      <c r="H35" s="18"/>
      <c r="I35" s="18"/>
      <c r="J35" s="16"/>
    </row>
    <row r="36" spans="2:10" ht="18" customHeight="1">
      <c r="B36" s="7">
        <v>17</v>
      </c>
      <c r="C36" s="3" t="s">
        <v>165</v>
      </c>
      <c r="D36" s="3" t="s">
        <v>207</v>
      </c>
      <c r="E36" s="14" t="s">
        <v>183</v>
      </c>
      <c r="F36" s="7" t="s">
        <v>125</v>
      </c>
      <c r="G36" s="3" t="s">
        <v>147</v>
      </c>
      <c r="H36" s="10" t="s">
        <v>84</v>
      </c>
      <c r="I36" s="10" t="s">
        <v>85</v>
      </c>
      <c r="J36" s="3"/>
    </row>
    <row r="37" spans="2:10" ht="6" customHeight="1">
      <c r="B37" s="15"/>
      <c r="C37" s="16"/>
      <c r="D37" s="16"/>
      <c r="E37" s="17"/>
      <c r="F37" s="15"/>
      <c r="G37" s="16"/>
      <c r="H37" s="18"/>
      <c r="I37" s="18"/>
      <c r="J37" s="16"/>
    </row>
    <row r="38" spans="2:10" ht="18" customHeight="1">
      <c r="B38" s="7">
        <v>18</v>
      </c>
      <c r="C38" s="3" t="s">
        <v>523</v>
      </c>
      <c r="D38" s="3" t="s">
        <v>218</v>
      </c>
      <c r="E38" s="14" t="s">
        <v>182</v>
      </c>
      <c r="F38" s="7" t="s">
        <v>125</v>
      </c>
      <c r="G38" s="3" t="s">
        <v>147</v>
      </c>
      <c r="H38" s="10" t="s">
        <v>86</v>
      </c>
      <c r="I38" s="10" t="s">
        <v>87</v>
      </c>
      <c r="J38" s="3"/>
    </row>
    <row r="39" spans="2:10" ht="6" customHeight="1">
      <c r="B39" s="15"/>
      <c r="C39" s="16"/>
      <c r="D39" s="16"/>
      <c r="E39" s="17"/>
      <c r="F39" s="15"/>
      <c r="G39" s="16"/>
      <c r="H39" s="18"/>
      <c r="I39" s="18"/>
      <c r="J39" s="16"/>
    </row>
    <row r="40" spans="2:10" ht="18" customHeight="1">
      <c r="B40" s="7">
        <v>19</v>
      </c>
      <c r="C40" s="3" t="s">
        <v>22</v>
      </c>
      <c r="D40" s="3" t="s">
        <v>126</v>
      </c>
      <c r="E40" s="14" t="s">
        <v>138</v>
      </c>
      <c r="F40" s="7" t="s">
        <v>125</v>
      </c>
      <c r="G40" s="3" t="s">
        <v>147</v>
      </c>
      <c r="H40" s="10" t="s">
        <v>88</v>
      </c>
      <c r="I40" s="10" t="s">
        <v>89</v>
      </c>
      <c r="J40" s="3"/>
    </row>
    <row r="41" spans="2:10" ht="6" customHeight="1">
      <c r="B41" s="15"/>
      <c r="C41" s="16"/>
      <c r="D41" s="16"/>
      <c r="E41" s="17"/>
      <c r="F41" s="15"/>
      <c r="G41" s="16"/>
      <c r="H41" s="18"/>
      <c r="I41" s="18"/>
      <c r="J41" s="16"/>
    </row>
    <row r="42" spans="2:10" ht="18" customHeight="1">
      <c r="B42" s="7">
        <v>20</v>
      </c>
      <c r="C42" s="3" t="s">
        <v>23</v>
      </c>
      <c r="D42" s="3" t="s">
        <v>207</v>
      </c>
      <c r="E42" s="14" t="s">
        <v>127</v>
      </c>
      <c r="F42" s="7" t="s">
        <v>125</v>
      </c>
      <c r="G42" s="3" t="s">
        <v>147</v>
      </c>
      <c r="H42" s="10" t="s">
        <v>90</v>
      </c>
      <c r="I42" s="10" t="s">
        <v>91</v>
      </c>
      <c r="J42" s="3"/>
    </row>
    <row r="43" spans="2:10" ht="6" customHeight="1">
      <c r="B43" s="15"/>
      <c r="C43" s="16"/>
      <c r="D43" s="16"/>
      <c r="E43" s="17"/>
      <c r="F43" s="15"/>
      <c r="G43" s="16"/>
      <c r="H43" s="18"/>
      <c r="I43" s="18"/>
      <c r="J43" s="16"/>
    </row>
    <row r="44" spans="2:10" ht="18" customHeight="1">
      <c r="B44" s="7">
        <v>21</v>
      </c>
      <c r="C44" s="3" t="s">
        <v>166</v>
      </c>
      <c r="D44" s="3" t="s">
        <v>219</v>
      </c>
      <c r="E44" s="14" t="s">
        <v>174</v>
      </c>
      <c r="F44" s="7" t="s">
        <v>125</v>
      </c>
      <c r="G44" s="3" t="s">
        <v>147</v>
      </c>
      <c r="H44" s="10" t="s">
        <v>92</v>
      </c>
      <c r="I44" s="10" t="s">
        <v>93</v>
      </c>
      <c r="J44" s="3"/>
    </row>
    <row r="45" spans="2:10" ht="18" customHeight="1">
      <c r="B45" s="7"/>
      <c r="C45" s="3" t="s">
        <v>166</v>
      </c>
      <c r="D45" s="3" t="s">
        <v>230</v>
      </c>
      <c r="E45" s="14" t="s">
        <v>283</v>
      </c>
      <c r="F45" s="7" t="s">
        <v>125</v>
      </c>
      <c r="G45" s="3" t="s">
        <v>147</v>
      </c>
      <c r="H45" s="10"/>
      <c r="I45" s="10"/>
      <c r="J45" s="3"/>
    </row>
    <row r="46" spans="2:10" ht="18" customHeight="1">
      <c r="B46" s="7"/>
      <c r="C46" s="3" t="s">
        <v>166</v>
      </c>
      <c r="D46" s="3" t="s">
        <v>203</v>
      </c>
      <c r="E46" s="14" t="s">
        <v>143</v>
      </c>
      <c r="F46" s="7" t="s">
        <v>125</v>
      </c>
      <c r="G46" s="3" t="s">
        <v>147</v>
      </c>
      <c r="H46" s="10"/>
      <c r="I46" s="10"/>
      <c r="J46" s="3" t="s">
        <v>524</v>
      </c>
    </row>
    <row r="47" spans="2:10" ht="18" customHeight="1">
      <c r="B47" s="7"/>
      <c r="C47" s="3" t="s">
        <v>166</v>
      </c>
      <c r="D47" s="3" t="s">
        <v>387</v>
      </c>
      <c r="E47" s="14"/>
      <c r="F47" s="7" t="s">
        <v>125</v>
      </c>
      <c r="G47" s="3" t="s">
        <v>147</v>
      </c>
      <c r="H47" s="10"/>
      <c r="I47" s="10"/>
      <c r="J47" s="3"/>
    </row>
    <row r="48" spans="2:10" ht="6" customHeight="1">
      <c r="B48" s="15"/>
      <c r="C48" s="16"/>
      <c r="D48" s="16"/>
      <c r="E48" s="17"/>
      <c r="F48" s="15"/>
      <c r="G48" s="16"/>
      <c r="H48" s="18"/>
      <c r="I48" s="18"/>
      <c r="J48" s="16"/>
    </row>
    <row r="49" spans="2:10" ht="18" customHeight="1">
      <c r="B49" s="7">
        <v>22</v>
      </c>
      <c r="C49" s="3" t="s">
        <v>24</v>
      </c>
      <c r="D49" s="3" t="s">
        <v>203</v>
      </c>
      <c r="E49" s="14" t="s">
        <v>184</v>
      </c>
      <c r="F49" s="7" t="s">
        <v>125</v>
      </c>
      <c r="G49" s="3" t="s">
        <v>147</v>
      </c>
      <c r="H49" s="10" t="s">
        <v>94</v>
      </c>
      <c r="I49" s="10" t="s">
        <v>95</v>
      </c>
      <c r="J49" s="3"/>
    </row>
    <row r="50" spans="2:10" ht="6" customHeight="1">
      <c r="B50" s="15"/>
      <c r="C50" s="16"/>
      <c r="D50" s="16"/>
      <c r="E50" s="17"/>
      <c r="F50" s="15"/>
      <c r="G50" s="16"/>
      <c r="H50" s="18"/>
      <c r="I50" s="18"/>
      <c r="J50" s="16"/>
    </row>
    <row r="51" spans="2:10" ht="18" customHeight="1">
      <c r="B51" s="7">
        <v>23</v>
      </c>
      <c r="C51" s="3" t="s">
        <v>3</v>
      </c>
      <c r="D51" s="3" t="s">
        <v>220</v>
      </c>
      <c r="E51" s="14" t="s">
        <v>133</v>
      </c>
      <c r="F51" s="7" t="s">
        <v>125</v>
      </c>
      <c r="G51" s="3" t="s">
        <v>147</v>
      </c>
      <c r="H51" s="10" t="s">
        <v>96</v>
      </c>
      <c r="I51" s="10" t="s">
        <v>97</v>
      </c>
      <c r="J51" s="3"/>
    </row>
    <row r="52" spans="2:10" ht="6" customHeight="1">
      <c r="B52" s="15"/>
      <c r="C52" s="16"/>
      <c r="D52" s="16"/>
      <c r="E52" s="17"/>
      <c r="F52" s="15"/>
      <c r="G52" s="16"/>
      <c r="H52" s="18"/>
      <c r="I52" s="18"/>
      <c r="J52" s="16"/>
    </row>
    <row r="53" spans="2:10" ht="18" customHeight="1">
      <c r="B53" s="7">
        <v>24</v>
      </c>
      <c r="C53" s="3" t="s">
        <v>4</v>
      </c>
      <c r="D53" s="3" t="s">
        <v>199</v>
      </c>
      <c r="E53" s="14" t="s">
        <v>185</v>
      </c>
      <c r="F53" s="7" t="s">
        <v>125</v>
      </c>
      <c r="G53" s="3" t="s">
        <v>147</v>
      </c>
      <c r="H53" s="10" t="s">
        <v>98</v>
      </c>
      <c r="I53" s="10" t="s">
        <v>99</v>
      </c>
      <c r="J53" s="3"/>
    </row>
    <row r="54" spans="2:10" ht="6" customHeight="1">
      <c r="B54" s="15"/>
      <c r="C54" s="16"/>
      <c r="D54" s="16"/>
      <c r="E54" s="17"/>
      <c r="F54" s="15"/>
      <c r="G54" s="16"/>
      <c r="H54" s="18"/>
      <c r="I54" s="18"/>
      <c r="J54" s="16"/>
    </row>
    <row r="55" spans="2:10" ht="18" customHeight="1">
      <c r="B55" s="7">
        <v>25</v>
      </c>
      <c r="C55" s="3" t="s">
        <v>5</v>
      </c>
      <c r="D55" s="3" t="s">
        <v>221</v>
      </c>
      <c r="E55" s="14" t="s">
        <v>171</v>
      </c>
      <c r="F55" s="7" t="s">
        <v>125</v>
      </c>
      <c r="G55" s="3" t="s">
        <v>147</v>
      </c>
      <c r="H55" s="10" t="s">
        <v>100</v>
      </c>
      <c r="I55" s="10" t="s">
        <v>101</v>
      </c>
      <c r="J55" s="3"/>
    </row>
    <row r="56" spans="2:10" ht="6" customHeight="1">
      <c r="B56" s="15"/>
      <c r="C56" s="16"/>
      <c r="D56" s="16"/>
      <c r="E56" s="17"/>
      <c r="F56" s="15"/>
      <c r="G56" s="16"/>
      <c r="H56" s="18"/>
      <c r="I56" s="18"/>
      <c r="J56" s="16"/>
    </row>
    <row r="57" spans="2:10" ht="18" customHeight="1">
      <c r="B57" s="7">
        <v>26</v>
      </c>
      <c r="C57" s="3" t="s">
        <v>25</v>
      </c>
      <c r="D57" s="3" t="s">
        <v>237</v>
      </c>
      <c r="E57" s="14" t="s">
        <v>186</v>
      </c>
      <c r="F57" s="7" t="s">
        <v>125</v>
      </c>
      <c r="G57" s="3" t="s">
        <v>147</v>
      </c>
      <c r="H57" s="10" t="s">
        <v>102</v>
      </c>
      <c r="I57" s="10" t="s">
        <v>103</v>
      </c>
      <c r="J57" s="3"/>
    </row>
    <row r="58" spans="2:10" ht="6" customHeight="1">
      <c r="B58" s="15"/>
      <c r="C58" s="16"/>
      <c r="D58" s="16"/>
      <c r="E58" s="17"/>
      <c r="F58" s="15"/>
      <c r="G58" s="16"/>
      <c r="H58" s="18"/>
      <c r="I58" s="18"/>
      <c r="J58" s="16"/>
    </row>
    <row r="59" spans="2:10" ht="18" customHeight="1">
      <c r="B59" s="7">
        <v>27</v>
      </c>
      <c r="C59" s="3" t="s">
        <v>167</v>
      </c>
      <c r="D59" s="3" t="s">
        <v>222</v>
      </c>
      <c r="E59" s="14" t="s">
        <v>187</v>
      </c>
      <c r="F59" s="7" t="s">
        <v>125</v>
      </c>
      <c r="G59" s="3" t="s">
        <v>147</v>
      </c>
      <c r="H59" s="10" t="s">
        <v>104</v>
      </c>
      <c r="I59" s="10" t="s">
        <v>105</v>
      </c>
      <c r="J59" s="3"/>
    </row>
    <row r="60" spans="2:10" ht="6" customHeight="1">
      <c r="B60" s="15"/>
      <c r="C60" s="16"/>
      <c r="D60" s="16"/>
      <c r="E60" s="17"/>
      <c r="F60" s="15"/>
      <c r="G60" s="16"/>
      <c r="H60" s="18"/>
      <c r="I60" s="18"/>
      <c r="J60" s="16"/>
    </row>
    <row r="61" spans="2:10" ht="18" customHeight="1">
      <c r="B61" s="7">
        <v>28</v>
      </c>
      <c r="C61" s="3" t="s">
        <v>259</v>
      </c>
      <c r="D61" s="3" t="s">
        <v>170</v>
      </c>
      <c r="E61" s="14" t="s">
        <v>188</v>
      </c>
      <c r="F61" s="7" t="s">
        <v>125</v>
      </c>
      <c r="G61" s="3" t="s">
        <v>147</v>
      </c>
      <c r="H61" s="10" t="s">
        <v>106</v>
      </c>
      <c r="I61" s="10" t="s">
        <v>107</v>
      </c>
      <c r="J61" s="3"/>
    </row>
    <row r="62" spans="2:10" ht="6" customHeight="1">
      <c r="B62" s="15"/>
      <c r="C62" s="16"/>
      <c r="D62" s="16"/>
      <c r="E62" s="17"/>
      <c r="F62" s="15"/>
      <c r="G62" s="16"/>
      <c r="H62" s="18"/>
      <c r="I62" s="18"/>
      <c r="J62" s="16"/>
    </row>
    <row r="63" spans="2:10" ht="18" customHeight="1">
      <c r="B63" s="7">
        <v>29</v>
      </c>
      <c r="C63" s="3" t="s">
        <v>168</v>
      </c>
      <c r="D63" s="3" t="s">
        <v>220</v>
      </c>
      <c r="E63" s="14" t="s">
        <v>189</v>
      </c>
      <c r="F63" s="7" t="s">
        <v>125</v>
      </c>
      <c r="G63" s="3" t="s">
        <v>147</v>
      </c>
      <c r="H63" s="10" t="s">
        <v>108</v>
      </c>
      <c r="I63" s="10" t="s">
        <v>109</v>
      </c>
      <c r="J63" s="3"/>
    </row>
    <row r="64" spans="2:10" ht="6" customHeight="1">
      <c r="B64" s="15"/>
      <c r="C64" s="16"/>
      <c r="D64" s="16"/>
      <c r="E64" s="17"/>
      <c r="F64" s="15"/>
      <c r="G64" s="16"/>
      <c r="H64" s="18"/>
      <c r="I64" s="18"/>
      <c r="J64" s="16"/>
    </row>
    <row r="65" spans="2:10" ht="18" customHeight="1">
      <c r="B65" s="7">
        <v>30</v>
      </c>
      <c r="C65" s="3" t="s">
        <v>6</v>
      </c>
      <c r="D65" s="3" t="s">
        <v>126</v>
      </c>
      <c r="E65" s="14" t="s">
        <v>138</v>
      </c>
      <c r="F65" s="7" t="s">
        <v>125</v>
      </c>
      <c r="G65" s="3" t="s">
        <v>147</v>
      </c>
      <c r="H65" s="10" t="s">
        <v>110</v>
      </c>
      <c r="I65" s="10" t="s">
        <v>111</v>
      </c>
      <c r="J65" s="3"/>
    </row>
    <row r="66" spans="2:10" ht="6" customHeight="1">
      <c r="B66" s="15"/>
      <c r="C66" s="16"/>
      <c r="D66" s="16"/>
      <c r="E66" s="17"/>
      <c r="F66" s="15"/>
      <c r="G66" s="16"/>
      <c r="H66" s="18"/>
      <c r="I66" s="18"/>
      <c r="J66" s="16"/>
    </row>
    <row r="67" spans="2:10" ht="18" customHeight="1">
      <c r="B67" s="7">
        <v>31</v>
      </c>
      <c r="C67" s="3" t="s">
        <v>9</v>
      </c>
      <c r="D67" s="3" t="s">
        <v>126</v>
      </c>
      <c r="E67" s="14" t="s">
        <v>138</v>
      </c>
      <c r="F67" s="7" t="s">
        <v>125</v>
      </c>
      <c r="G67" s="3" t="s">
        <v>147</v>
      </c>
      <c r="H67" s="10" t="s">
        <v>110</v>
      </c>
      <c r="I67" s="10" t="s">
        <v>112</v>
      </c>
      <c r="J67" s="3"/>
    </row>
    <row r="68" spans="2:10" ht="6" customHeight="1">
      <c r="B68" s="15"/>
      <c r="C68" s="16"/>
      <c r="D68" s="16"/>
      <c r="E68" s="17"/>
      <c r="F68" s="15"/>
      <c r="G68" s="16"/>
      <c r="H68" s="18"/>
      <c r="I68" s="18"/>
      <c r="J68" s="16"/>
    </row>
    <row r="69" spans="2:10" ht="18" customHeight="1">
      <c r="B69" s="7">
        <v>32</v>
      </c>
      <c r="C69" s="3" t="s">
        <v>7</v>
      </c>
      <c r="D69" s="3" t="s">
        <v>219</v>
      </c>
      <c r="E69" s="14" t="s">
        <v>190</v>
      </c>
      <c r="F69" s="7" t="s">
        <v>125</v>
      </c>
      <c r="G69" s="3" t="s">
        <v>147</v>
      </c>
      <c r="H69" s="10" t="s">
        <v>113</v>
      </c>
      <c r="I69" s="10" t="s">
        <v>114</v>
      </c>
      <c r="J69" s="3"/>
    </row>
    <row r="70" spans="2:10" ht="6" customHeight="1">
      <c r="B70" s="15"/>
      <c r="C70" s="16"/>
      <c r="D70" s="16"/>
      <c r="E70" s="17"/>
      <c r="F70" s="15"/>
      <c r="G70" s="16"/>
      <c r="H70" s="18"/>
      <c r="I70" s="18"/>
      <c r="J70" s="16"/>
    </row>
    <row r="71" spans="2:10" ht="18" customHeight="1">
      <c r="B71" s="7">
        <v>33</v>
      </c>
      <c r="C71" s="3" t="s">
        <v>10</v>
      </c>
      <c r="D71" s="3" t="s">
        <v>223</v>
      </c>
      <c r="E71" s="14" t="s">
        <v>139</v>
      </c>
      <c r="F71" s="7" t="s">
        <v>125</v>
      </c>
      <c r="G71" s="3" t="s">
        <v>147</v>
      </c>
      <c r="H71" s="10" t="s">
        <v>115</v>
      </c>
      <c r="I71" s="10" t="s">
        <v>116</v>
      </c>
      <c r="J71" s="3"/>
    </row>
    <row r="72" spans="2:10" ht="6" customHeight="1">
      <c r="B72" s="15"/>
      <c r="C72" s="16"/>
      <c r="D72" s="16"/>
      <c r="E72" s="17"/>
      <c r="F72" s="15"/>
      <c r="G72" s="16"/>
      <c r="H72" s="18"/>
      <c r="I72" s="18"/>
      <c r="J72" s="16"/>
    </row>
    <row r="73" spans="2:10" ht="18" customHeight="1">
      <c r="B73" s="7">
        <v>34</v>
      </c>
      <c r="C73" s="3" t="s">
        <v>8</v>
      </c>
      <c r="D73" s="3" t="s">
        <v>224</v>
      </c>
      <c r="E73" s="14" t="s">
        <v>191</v>
      </c>
      <c r="F73" s="7" t="s">
        <v>125</v>
      </c>
      <c r="G73" s="3" t="s">
        <v>147</v>
      </c>
      <c r="H73" s="10" t="s">
        <v>117</v>
      </c>
      <c r="I73" s="10" t="s">
        <v>118</v>
      </c>
      <c r="J73" s="3"/>
    </row>
    <row r="74" spans="2:10" ht="6" customHeight="1">
      <c r="B74" s="15"/>
      <c r="C74" s="16"/>
      <c r="D74" s="16"/>
      <c r="E74" s="17"/>
      <c r="F74" s="15"/>
      <c r="G74" s="16"/>
      <c r="H74" s="18"/>
      <c r="I74" s="18"/>
      <c r="J74" s="16"/>
    </row>
    <row r="75" spans="2:10" ht="18" customHeight="1">
      <c r="B75" s="7">
        <v>35</v>
      </c>
      <c r="C75" s="3" t="s">
        <v>169</v>
      </c>
      <c r="D75" s="3" t="s">
        <v>199</v>
      </c>
      <c r="E75" s="14" t="s">
        <v>185</v>
      </c>
      <c r="F75" s="7" t="s">
        <v>125</v>
      </c>
      <c r="G75" s="3" t="s">
        <v>147</v>
      </c>
      <c r="H75" s="10" t="s">
        <v>119</v>
      </c>
      <c r="I75" s="10" t="s">
        <v>120</v>
      </c>
      <c r="J75" s="3"/>
    </row>
    <row r="76" spans="2:10" ht="6" customHeight="1">
      <c r="B76" s="15"/>
      <c r="C76" s="16"/>
      <c r="D76" s="16"/>
      <c r="E76" s="17"/>
      <c r="F76" s="15"/>
      <c r="G76" s="16"/>
      <c r="H76" s="18"/>
      <c r="I76" s="18"/>
      <c r="J76" s="16"/>
    </row>
    <row r="77" spans="2:10" ht="18" customHeight="1">
      <c r="B77" s="7">
        <v>36</v>
      </c>
      <c r="C77" s="3" t="s">
        <v>15</v>
      </c>
      <c r="D77" s="3" t="s">
        <v>192</v>
      </c>
      <c r="E77" s="14" t="s">
        <v>132</v>
      </c>
      <c r="F77" s="7" t="s">
        <v>125</v>
      </c>
      <c r="G77" s="3" t="s">
        <v>147</v>
      </c>
      <c r="H77" s="10" t="s">
        <v>34</v>
      </c>
      <c r="I77" s="10" t="s">
        <v>35</v>
      </c>
      <c r="J77" s="3"/>
    </row>
    <row r="78" spans="2:10" ht="18" customHeight="1">
      <c r="B78" s="7"/>
      <c r="C78" s="3" t="s">
        <v>15</v>
      </c>
      <c r="D78" s="3" t="s">
        <v>203</v>
      </c>
      <c r="E78" s="14" t="s">
        <v>182</v>
      </c>
      <c r="F78" s="7" t="s">
        <v>125</v>
      </c>
      <c r="G78" s="3" t="s">
        <v>147</v>
      </c>
      <c r="H78" s="10"/>
      <c r="I78" s="10"/>
      <c r="J78" s="3"/>
    </row>
    <row r="79" spans="2:10" ht="18" customHeight="1">
      <c r="B79" s="7"/>
      <c r="C79" s="3" t="s">
        <v>15</v>
      </c>
      <c r="D79" s="3" t="s">
        <v>244</v>
      </c>
      <c r="E79" s="14" t="s">
        <v>245</v>
      </c>
      <c r="F79" s="7" t="s">
        <v>125</v>
      </c>
      <c r="G79" s="3" t="s">
        <v>147</v>
      </c>
      <c r="H79" s="10"/>
      <c r="I79" s="10"/>
      <c r="J79" s="3"/>
    </row>
    <row r="80" spans="2:10" ht="6" customHeight="1">
      <c r="B80" s="15"/>
      <c r="C80" s="16"/>
      <c r="D80" s="16"/>
      <c r="E80" s="17"/>
      <c r="F80" s="15"/>
      <c r="G80" s="16"/>
      <c r="H80" s="18"/>
      <c r="I80" s="18"/>
      <c r="J80" s="16"/>
    </row>
    <row r="81" spans="2:10" ht="18" customHeight="1">
      <c r="B81" s="7">
        <v>37</v>
      </c>
      <c r="C81" s="3" t="s">
        <v>16</v>
      </c>
      <c r="D81" s="3" t="s">
        <v>176</v>
      </c>
      <c r="E81" s="14" t="s">
        <v>133</v>
      </c>
      <c r="F81" s="7" t="s">
        <v>125</v>
      </c>
      <c r="G81" s="3" t="s">
        <v>147</v>
      </c>
      <c r="H81" s="10" t="s">
        <v>36</v>
      </c>
      <c r="I81" s="10" t="s">
        <v>37</v>
      </c>
      <c r="J81" s="3"/>
    </row>
    <row r="82" spans="2:10" ht="18" customHeight="1">
      <c r="B82" s="7"/>
      <c r="C82" s="3" t="s">
        <v>16</v>
      </c>
      <c r="D82" s="3" t="s">
        <v>193</v>
      </c>
      <c r="E82" s="14" t="s">
        <v>134</v>
      </c>
      <c r="F82" s="7" t="s">
        <v>125</v>
      </c>
      <c r="G82" s="3" t="s">
        <v>147</v>
      </c>
      <c r="H82" s="10"/>
      <c r="I82" s="10"/>
      <c r="J82" s="3"/>
    </row>
    <row r="83" spans="2:10" ht="6" customHeight="1">
      <c r="B83" s="15"/>
      <c r="C83" s="16"/>
      <c r="D83" s="16"/>
      <c r="E83" s="17"/>
      <c r="F83" s="15"/>
      <c r="G83" s="16"/>
      <c r="H83" s="18"/>
      <c r="I83" s="18"/>
      <c r="J83" s="16"/>
    </row>
    <row r="84" spans="2:10" ht="18" customHeight="1">
      <c r="B84" s="7">
        <v>38</v>
      </c>
      <c r="C84" s="3" t="s">
        <v>17</v>
      </c>
      <c r="D84" s="3" t="s">
        <v>194</v>
      </c>
      <c r="E84" s="14" t="s">
        <v>135</v>
      </c>
      <c r="F84" s="7" t="s">
        <v>125</v>
      </c>
      <c r="G84" s="3" t="s">
        <v>147</v>
      </c>
      <c r="H84" s="10" t="s">
        <v>38</v>
      </c>
      <c r="I84" s="10" t="s">
        <v>39</v>
      </c>
      <c r="J84" s="3"/>
    </row>
    <row r="85" spans="2:10" ht="18" customHeight="1">
      <c r="B85" s="7"/>
      <c r="C85" s="3" t="s">
        <v>17</v>
      </c>
      <c r="D85" s="3" t="s">
        <v>246</v>
      </c>
      <c r="E85" s="14" t="s">
        <v>140</v>
      </c>
      <c r="F85" s="7" t="s">
        <v>125</v>
      </c>
      <c r="G85" s="3" t="s">
        <v>147</v>
      </c>
      <c r="H85" s="10"/>
      <c r="I85" s="10"/>
      <c r="J85" s="3"/>
    </row>
    <row r="86" spans="2:10" ht="6" customHeight="1">
      <c r="B86" s="15"/>
      <c r="C86" s="16"/>
      <c r="D86" s="16"/>
      <c r="E86" s="17"/>
      <c r="F86" s="15"/>
      <c r="G86" s="16"/>
      <c r="H86" s="18"/>
      <c r="I86" s="18"/>
      <c r="J86" s="16"/>
    </row>
    <row r="87" spans="2:10" ht="18" customHeight="1">
      <c r="B87" s="7">
        <v>39</v>
      </c>
      <c r="C87" s="3" t="s">
        <v>18</v>
      </c>
      <c r="D87" s="3" t="s">
        <v>195</v>
      </c>
      <c r="E87" s="14" t="s">
        <v>128</v>
      </c>
      <c r="F87" s="7" t="s">
        <v>125</v>
      </c>
      <c r="G87" s="3" t="s">
        <v>147</v>
      </c>
      <c r="H87" s="10" t="s">
        <v>40</v>
      </c>
      <c r="I87" s="10" t="s">
        <v>41</v>
      </c>
      <c r="J87" s="3"/>
    </row>
    <row r="88" spans="2:10" ht="6" customHeight="1">
      <c r="B88" s="15"/>
      <c r="C88" s="16"/>
      <c r="D88" s="16"/>
      <c r="E88" s="17"/>
      <c r="F88" s="15"/>
      <c r="G88" s="16"/>
      <c r="H88" s="18"/>
      <c r="I88" s="18"/>
      <c r="J88" s="16"/>
    </row>
    <row r="89" spans="2:10" ht="18" customHeight="1">
      <c r="B89" s="7">
        <v>40</v>
      </c>
      <c r="C89" s="3" t="s">
        <v>247</v>
      </c>
      <c r="D89" s="3" t="s">
        <v>196</v>
      </c>
      <c r="E89" s="14" t="s">
        <v>136</v>
      </c>
      <c r="F89" s="7" t="s">
        <v>125</v>
      </c>
      <c r="G89" s="3" t="s">
        <v>147</v>
      </c>
      <c r="H89" s="10" t="s">
        <v>42</v>
      </c>
      <c r="I89" s="10" t="s">
        <v>43</v>
      </c>
      <c r="J89" s="3"/>
    </row>
    <row r="90" spans="2:10" ht="18" customHeight="1">
      <c r="B90" s="7"/>
      <c r="C90" s="3" t="s">
        <v>247</v>
      </c>
      <c r="D90" s="3" t="s">
        <v>197</v>
      </c>
      <c r="E90" s="14" t="s">
        <v>135</v>
      </c>
      <c r="F90" s="7" t="s">
        <v>125</v>
      </c>
      <c r="G90" s="3" t="s">
        <v>147</v>
      </c>
      <c r="H90" s="10"/>
      <c r="I90" s="10"/>
      <c r="J90" s="3"/>
    </row>
    <row r="91" spans="2:10" ht="6" customHeight="1">
      <c r="B91" s="15"/>
      <c r="C91" s="16"/>
      <c r="D91" s="16"/>
      <c r="E91" s="17"/>
      <c r="F91" s="15"/>
      <c r="G91" s="16"/>
      <c r="H91" s="18"/>
      <c r="I91" s="18"/>
      <c r="J91" s="16"/>
    </row>
    <row r="92" spans="2:10" ht="18" customHeight="1">
      <c r="B92" s="7">
        <v>41</v>
      </c>
      <c r="C92" s="3" t="s">
        <v>148</v>
      </c>
      <c r="D92" s="3" t="s">
        <v>197</v>
      </c>
      <c r="E92" s="14" t="s">
        <v>135</v>
      </c>
      <c r="F92" s="7" t="s">
        <v>125</v>
      </c>
      <c r="G92" s="3" t="s">
        <v>147</v>
      </c>
      <c r="H92" s="10" t="s">
        <v>44</v>
      </c>
      <c r="I92" s="10" t="s">
        <v>45</v>
      </c>
      <c r="J92" s="3"/>
    </row>
    <row r="93" spans="2:10" ht="6" customHeight="1">
      <c r="B93" s="15"/>
      <c r="C93" s="16"/>
      <c r="D93" s="16"/>
      <c r="E93" s="17"/>
      <c r="F93" s="15"/>
      <c r="G93" s="16"/>
      <c r="H93" s="18"/>
      <c r="I93" s="18"/>
      <c r="J93" s="16"/>
    </row>
    <row r="94" spans="2:10" ht="18" customHeight="1">
      <c r="B94" s="7">
        <v>42</v>
      </c>
      <c r="C94" s="3" t="s">
        <v>19</v>
      </c>
      <c r="D94" s="3" t="s">
        <v>199</v>
      </c>
      <c r="E94" s="14" t="s">
        <v>179</v>
      </c>
      <c r="F94" s="7" t="s">
        <v>125</v>
      </c>
      <c r="G94" s="3" t="s">
        <v>147</v>
      </c>
      <c r="H94" s="10" t="s">
        <v>46</v>
      </c>
      <c r="I94" s="10" t="s">
        <v>47</v>
      </c>
      <c r="J94" s="3"/>
    </row>
    <row r="95" spans="2:10" ht="18" customHeight="1">
      <c r="B95" s="7"/>
      <c r="C95" s="3" t="s">
        <v>19</v>
      </c>
      <c r="D95" s="3" t="s">
        <v>198</v>
      </c>
      <c r="E95" s="14" t="s">
        <v>180</v>
      </c>
      <c r="F95" s="7" t="s">
        <v>125</v>
      </c>
      <c r="G95" s="3" t="s">
        <v>147</v>
      </c>
      <c r="H95" s="10"/>
      <c r="I95" s="10"/>
      <c r="J95" s="3"/>
    </row>
    <row r="96" spans="2:10" ht="6" customHeight="1">
      <c r="B96" s="15"/>
      <c r="C96" s="16"/>
      <c r="D96" s="16"/>
      <c r="E96" s="17"/>
      <c r="F96" s="15"/>
      <c r="G96" s="16"/>
      <c r="H96" s="18"/>
      <c r="I96" s="18"/>
      <c r="J96" s="16"/>
    </row>
    <row r="97" spans="2:10" ht="18" customHeight="1">
      <c r="B97" s="7">
        <v>43</v>
      </c>
      <c r="C97" s="3" t="s">
        <v>20</v>
      </c>
      <c r="D97" s="3" t="s">
        <v>200</v>
      </c>
      <c r="E97" s="14" t="s">
        <v>137</v>
      </c>
      <c r="F97" s="7" t="s">
        <v>125</v>
      </c>
      <c r="G97" s="3" t="s">
        <v>147</v>
      </c>
      <c r="H97" s="10" t="s">
        <v>48</v>
      </c>
      <c r="I97" s="10" t="s">
        <v>49</v>
      </c>
      <c r="J97" s="3"/>
    </row>
    <row r="98" spans="2:10" ht="18" customHeight="1">
      <c r="B98" s="7"/>
      <c r="C98" s="3" t="s">
        <v>20</v>
      </c>
      <c r="D98" s="3" t="s">
        <v>222</v>
      </c>
      <c r="E98" s="14" t="s">
        <v>187</v>
      </c>
      <c r="F98" s="7" t="s">
        <v>125</v>
      </c>
      <c r="G98" s="3" t="s">
        <v>147</v>
      </c>
      <c r="H98" s="10"/>
      <c r="I98" s="10"/>
      <c r="J98" s="3"/>
    </row>
    <row r="99" spans="2:10" ht="6" customHeight="1">
      <c r="B99" s="15"/>
      <c r="C99" s="16"/>
      <c r="D99" s="16"/>
      <c r="E99" s="17"/>
      <c r="F99" s="15"/>
      <c r="G99" s="16"/>
      <c r="H99" s="18"/>
      <c r="I99" s="18"/>
      <c r="J99" s="16"/>
    </row>
    <row r="100" spans="2:10" ht="18" customHeight="1">
      <c r="B100" s="7">
        <v>44</v>
      </c>
      <c r="C100" s="3" t="s">
        <v>21</v>
      </c>
      <c r="D100" s="3" t="s">
        <v>126</v>
      </c>
      <c r="E100" s="14" t="s">
        <v>181</v>
      </c>
      <c r="F100" s="7" t="s">
        <v>125</v>
      </c>
      <c r="G100" s="3" t="s">
        <v>147</v>
      </c>
      <c r="H100" s="10" t="s">
        <v>50</v>
      </c>
      <c r="I100" s="10" t="s">
        <v>51</v>
      </c>
      <c r="J100" s="3"/>
    </row>
    <row r="101" spans="2:10" ht="18" customHeight="1">
      <c r="B101" s="7"/>
      <c r="C101" s="3" t="s">
        <v>21</v>
      </c>
      <c r="D101" s="3" t="s">
        <v>202</v>
      </c>
      <c r="E101" s="14" t="s">
        <v>135</v>
      </c>
      <c r="F101" s="7" t="s">
        <v>125</v>
      </c>
      <c r="G101" s="3" t="s">
        <v>147</v>
      </c>
      <c r="H101" s="10"/>
      <c r="I101" s="10"/>
      <c r="J101" s="3"/>
    </row>
    <row r="102" spans="2:10" ht="18" customHeight="1">
      <c r="B102" s="7"/>
      <c r="C102" s="3" t="s">
        <v>21</v>
      </c>
      <c r="D102" s="3" t="s">
        <v>201</v>
      </c>
      <c r="E102" s="14" t="s">
        <v>182</v>
      </c>
      <c r="F102" s="7" t="s">
        <v>125</v>
      </c>
      <c r="G102" s="3" t="s">
        <v>147</v>
      </c>
      <c r="H102" s="10"/>
      <c r="I102" s="10"/>
      <c r="J102" s="3"/>
    </row>
    <row r="103" spans="2:10" ht="6" customHeight="1">
      <c r="B103" s="15"/>
      <c r="C103" s="16"/>
      <c r="D103" s="16"/>
      <c r="E103" s="17"/>
      <c r="F103" s="15"/>
      <c r="G103" s="16"/>
      <c r="H103" s="18"/>
      <c r="I103" s="18"/>
      <c r="J103" s="16"/>
    </row>
    <row r="104" spans="2:10" ht="18" customHeight="1">
      <c r="B104" s="7">
        <v>45</v>
      </c>
      <c r="C104" s="3" t="s">
        <v>14</v>
      </c>
      <c r="D104" s="3" t="s">
        <v>170</v>
      </c>
      <c r="E104" s="14" t="s">
        <v>131</v>
      </c>
      <c r="F104" s="7" t="s">
        <v>125</v>
      </c>
      <c r="G104" s="3" t="s">
        <v>147</v>
      </c>
      <c r="H104" s="10" t="s">
        <v>28</v>
      </c>
      <c r="I104" s="10" t="s">
        <v>29</v>
      </c>
      <c r="J104" s="3"/>
    </row>
    <row r="105" spans="2:10" ht="18" customHeight="1">
      <c r="B105" s="7"/>
      <c r="C105" s="3" t="s">
        <v>14</v>
      </c>
      <c r="D105" s="3" t="s">
        <v>241</v>
      </c>
      <c r="E105" s="14" t="s">
        <v>184</v>
      </c>
      <c r="F105" s="7" t="s">
        <v>125</v>
      </c>
      <c r="G105" s="3" t="s">
        <v>147</v>
      </c>
      <c r="H105" s="10"/>
      <c r="I105" s="10"/>
      <c r="J105" s="3"/>
    </row>
    <row r="106" spans="2:10" ht="18" customHeight="1">
      <c r="B106" s="7"/>
      <c r="C106" s="3" t="s">
        <v>14</v>
      </c>
      <c r="D106" s="3" t="s">
        <v>242</v>
      </c>
      <c r="E106" s="14" t="s">
        <v>243</v>
      </c>
      <c r="F106" s="7" t="s">
        <v>125</v>
      </c>
      <c r="G106" s="3" t="s">
        <v>147</v>
      </c>
      <c r="H106" s="10"/>
      <c r="I106" s="10"/>
      <c r="J106" s="3"/>
    </row>
    <row r="107" spans="2:10" ht="18" customHeight="1">
      <c r="B107" s="7"/>
      <c r="C107" s="3" t="s">
        <v>14</v>
      </c>
      <c r="D107" s="3" t="s">
        <v>240</v>
      </c>
      <c r="E107" s="14" t="s">
        <v>139</v>
      </c>
      <c r="F107" s="7" t="s">
        <v>125</v>
      </c>
      <c r="G107" s="3" t="s">
        <v>147</v>
      </c>
      <c r="H107" s="10"/>
      <c r="I107" s="10"/>
      <c r="J107" s="3"/>
    </row>
    <row r="108" spans="2:10" ht="6" customHeight="1">
      <c r="B108" s="15"/>
      <c r="C108" s="16"/>
      <c r="D108" s="16"/>
      <c r="E108" s="17"/>
      <c r="F108" s="15"/>
      <c r="G108" s="16"/>
      <c r="H108" s="18"/>
      <c r="I108" s="18"/>
      <c r="J108" s="16"/>
    </row>
    <row r="109" spans="2:10" ht="18" customHeight="1">
      <c r="B109" s="7">
        <v>46</v>
      </c>
      <c r="C109" s="3" t="s">
        <v>485</v>
      </c>
      <c r="D109" s="3" t="s">
        <v>176</v>
      </c>
      <c r="E109" s="14" t="s">
        <v>130</v>
      </c>
      <c r="F109" s="7" t="s">
        <v>125</v>
      </c>
      <c r="G109" s="3" t="s">
        <v>147</v>
      </c>
      <c r="H109" s="10" t="s">
        <v>26</v>
      </c>
      <c r="I109" s="10" t="s">
        <v>27</v>
      </c>
      <c r="J109" s="3"/>
    </row>
    <row r="110" spans="2:10" ht="18" customHeight="1">
      <c r="B110" s="7"/>
      <c r="C110" s="3" t="s">
        <v>485</v>
      </c>
      <c r="D110" s="3" t="s">
        <v>240</v>
      </c>
      <c r="E110" s="14" t="s">
        <v>139</v>
      </c>
      <c r="F110" s="7" t="s">
        <v>125</v>
      </c>
      <c r="G110" s="3" t="s">
        <v>147</v>
      </c>
      <c r="H110" s="10"/>
      <c r="I110" s="10"/>
      <c r="J110" s="3"/>
    </row>
    <row r="111" spans="2:10" ht="6" customHeight="1">
      <c r="B111" s="15"/>
      <c r="C111" s="16"/>
      <c r="D111" s="16"/>
      <c r="E111" s="17"/>
      <c r="F111" s="15"/>
      <c r="G111" s="16"/>
      <c r="H111" s="18"/>
      <c r="I111" s="18"/>
      <c r="J111" s="16"/>
    </row>
    <row r="112" spans="2:10" ht="18" customHeight="1">
      <c r="B112" s="7">
        <v>47</v>
      </c>
      <c r="C112" s="3" t="s">
        <v>1</v>
      </c>
      <c r="D112" s="3" t="s">
        <v>175</v>
      </c>
      <c r="E112" s="14" t="s">
        <v>129</v>
      </c>
      <c r="F112" s="7" t="s">
        <v>125</v>
      </c>
      <c r="G112" s="3" t="s">
        <v>147</v>
      </c>
      <c r="H112" s="10" t="s">
        <v>30</v>
      </c>
      <c r="I112" s="10" t="s">
        <v>31</v>
      </c>
      <c r="J112" s="3"/>
    </row>
    <row r="113" spans="2:10" ht="18" customHeight="1">
      <c r="B113" s="7"/>
      <c r="C113" s="3" t="s">
        <v>1</v>
      </c>
      <c r="D113" s="3" t="s">
        <v>175</v>
      </c>
      <c r="E113" s="14" t="s">
        <v>177</v>
      </c>
      <c r="F113" s="7" t="s">
        <v>125</v>
      </c>
      <c r="G113" s="3" t="s">
        <v>147</v>
      </c>
      <c r="H113" s="10"/>
      <c r="I113" s="10"/>
      <c r="J113" s="3"/>
    </row>
    <row r="114" spans="2:10" ht="18" customHeight="1">
      <c r="B114" s="7"/>
      <c r="C114" s="3" t="s">
        <v>1</v>
      </c>
      <c r="D114" s="3" t="s">
        <v>175</v>
      </c>
      <c r="E114" s="14" t="s">
        <v>178</v>
      </c>
      <c r="F114" s="7" t="s">
        <v>125</v>
      </c>
      <c r="G114" s="3" t="s">
        <v>147</v>
      </c>
      <c r="H114" s="10"/>
      <c r="I114" s="10"/>
      <c r="J114" s="3"/>
    </row>
    <row r="115" spans="2:10" ht="6" customHeight="1">
      <c r="B115" s="15"/>
      <c r="C115" s="16"/>
      <c r="D115" s="16"/>
      <c r="E115" s="17"/>
      <c r="F115" s="15"/>
      <c r="G115" s="16"/>
      <c r="H115" s="18"/>
      <c r="I115" s="18"/>
      <c r="J115" s="16"/>
    </row>
    <row r="116" spans="2:10" ht="18" customHeight="1">
      <c r="B116" s="7">
        <v>48</v>
      </c>
      <c r="C116" s="3" t="s">
        <v>2</v>
      </c>
      <c r="D116" s="3" t="s">
        <v>208</v>
      </c>
      <c r="E116" s="14" t="s">
        <v>140</v>
      </c>
      <c r="F116" s="7" t="s">
        <v>125</v>
      </c>
      <c r="G116" s="3" t="s">
        <v>147</v>
      </c>
      <c r="H116" s="10" t="s">
        <v>32</v>
      </c>
      <c r="I116" s="10" t="s">
        <v>33</v>
      </c>
      <c r="J116" s="3"/>
    </row>
    <row r="117" spans="2:10" ht="18" customHeight="1">
      <c r="B117" s="7"/>
      <c r="C117" s="3" t="s">
        <v>2</v>
      </c>
      <c r="D117" s="3" t="s">
        <v>208</v>
      </c>
      <c r="E117" s="14" t="s">
        <v>536</v>
      </c>
      <c r="F117" s="7" t="s">
        <v>125</v>
      </c>
      <c r="G117" s="3" t="s">
        <v>147</v>
      </c>
      <c r="H117" s="10"/>
      <c r="I117" s="10"/>
      <c r="J117" s="3"/>
    </row>
    <row r="118" spans="2:10" ht="18" customHeight="1">
      <c r="B118" s="7"/>
      <c r="C118" s="3" t="s">
        <v>2</v>
      </c>
      <c r="D118" s="3" t="s">
        <v>225</v>
      </c>
      <c r="E118" s="14" t="s">
        <v>226</v>
      </c>
      <c r="F118" s="7" t="s">
        <v>125</v>
      </c>
      <c r="G118" s="3" t="s">
        <v>147</v>
      </c>
      <c r="H118" s="10"/>
      <c r="I118" s="10"/>
      <c r="J118" s="3"/>
    </row>
    <row r="119" spans="2:10" ht="18" customHeight="1">
      <c r="B119" s="7"/>
      <c r="C119" s="3" t="s">
        <v>2</v>
      </c>
      <c r="D119" s="3" t="s">
        <v>225</v>
      </c>
      <c r="E119" s="14" t="s">
        <v>228</v>
      </c>
      <c r="F119" s="7" t="s">
        <v>125</v>
      </c>
      <c r="G119" s="3" t="s">
        <v>147</v>
      </c>
      <c r="H119" s="10"/>
      <c r="I119" s="10"/>
      <c r="J119" s="3" t="s">
        <v>537</v>
      </c>
    </row>
    <row r="120" spans="2:10" ht="18" customHeight="1">
      <c r="B120" s="7"/>
      <c r="C120" s="3" t="s">
        <v>2</v>
      </c>
      <c r="D120" s="3" t="s">
        <v>229</v>
      </c>
      <c r="E120" s="14" t="s">
        <v>513</v>
      </c>
      <c r="F120" s="7" t="s">
        <v>125</v>
      </c>
      <c r="G120" s="3" t="s">
        <v>147</v>
      </c>
      <c r="H120" s="10"/>
      <c r="I120" s="10"/>
      <c r="J120" s="3" t="s">
        <v>537</v>
      </c>
    </row>
    <row r="121" spans="2:10" ht="18" customHeight="1">
      <c r="B121" s="7"/>
      <c r="C121" s="3" t="s">
        <v>2</v>
      </c>
      <c r="D121" s="3" t="s">
        <v>209</v>
      </c>
      <c r="E121" s="14" t="s">
        <v>142</v>
      </c>
      <c r="F121" s="7" t="s">
        <v>125</v>
      </c>
      <c r="G121" s="3" t="s">
        <v>147</v>
      </c>
      <c r="H121" s="10"/>
      <c r="I121" s="10"/>
      <c r="J121" s="3" t="s">
        <v>537</v>
      </c>
    </row>
    <row r="122" spans="2:10" ht="18" customHeight="1">
      <c r="B122" s="7"/>
      <c r="C122" s="3" t="s">
        <v>2</v>
      </c>
      <c r="D122" s="3" t="s">
        <v>203</v>
      </c>
      <c r="E122" s="14" t="s">
        <v>143</v>
      </c>
      <c r="F122" s="7" t="s">
        <v>125</v>
      </c>
      <c r="G122" s="3" t="s">
        <v>147</v>
      </c>
      <c r="H122" s="10"/>
      <c r="I122" s="10"/>
      <c r="J122" s="3" t="s">
        <v>537</v>
      </c>
    </row>
    <row r="123" spans="2:10" ht="18" customHeight="1">
      <c r="B123" s="7"/>
      <c r="C123" s="3" t="s">
        <v>2</v>
      </c>
      <c r="D123" s="3" t="s">
        <v>214</v>
      </c>
      <c r="E123" s="14" t="s">
        <v>145</v>
      </c>
      <c r="F123" s="7" t="s">
        <v>125</v>
      </c>
      <c r="G123" s="3" t="s">
        <v>147</v>
      </c>
      <c r="H123" s="10"/>
      <c r="I123" s="10"/>
      <c r="J123" s="3" t="s">
        <v>537</v>
      </c>
    </row>
    <row r="124" spans="2:10" ht="18" customHeight="1">
      <c r="B124" s="7"/>
      <c r="C124" s="3" t="s">
        <v>2</v>
      </c>
      <c r="D124" s="3" t="s">
        <v>230</v>
      </c>
      <c r="E124" s="14" t="s">
        <v>131</v>
      </c>
      <c r="F124" s="7" t="s">
        <v>125</v>
      </c>
      <c r="G124" s="3" t="s">
        <v>147</v>
      </c>
      <c r="H124" s="10"/>
      <c r="I124" s="10"/>
      <c r="J124" s="3" t="s">
        <v>537</v>
      </c>
    </row>
    <row r="125" spans="2:10" ht="18" customHeight="1">
      <c r="B125" s="7"/>
      <c r="C125" s="3" t="s">
        <v>2</v>
      </c>
      <c r="D125" s="3" t="s">
        <v>231</v>
      </c>
      <c r="E125" s="14" t="s">
        <v>232</v>
      </c>
      <c r="F125" s="7" t="s">
        <v>125</v>
      </c>
      <c r="G125" s="3" t="s">
        <v>147</v>
      </c>
      <c r="H125" s="10"/>
      <c r="I125" s="10"/>
      <c r="J125" s="3" t="s">
        <v>537</v>
      </c>
    </row>
    <row r="126" spans="2:10" ht="18" customHeight="1">
      <c r="B126" s="7"/>
      <c r="C126" s="3" t="s">
        <v>2</v>
      </c>
      <c r="D126" s="3" t="s">
        <v>233</v>
      </c>
      <c r="E126" s="14" t="s">
        <v>234</v>
      </c>
      <c r="F126" s="7" t="s">
        <v>125</v>
      </c>
      <c r="G126" s="3" t="s">
        <v>147</v>
      </c>
      <c r="H126" s="10"/>
      <c r="I126" s="10"/>
      <c r="J126" s="3" t="s">
        <v>537</v>
      </c>
    </row>
    <row r="127" spans="2:10" ht="18" customHeight="1">
      <c r="B127" s="7"/>
      <c r="C127" s="3" t="s">
        <v>2</v>
      </c>
      <c r="D127" s="3" t="s">
        <v>235</v>
      </c>
      <c r="E127" s="14" t="s">
        <v>236</v>
      </c>
      <c r="F127" s="7" t="s">
        <v>125</v>
      </c>
      <c r="G127" s="3" t="s">
        <v>147</v>
      </c>
      <c r="H127" s="10"/>
      <c r="I127" s="10"/>
      <c r="J127" s="3" t="s">
        <v>537</v>
      </c>
    </row>
    <row r="128" spans="2:10" ht="6" customHeight="1">
      <c r="B128" s="81"/>
      <c r="C128" s="82"/>
      <c r="D128" s="82"/>
      <c r="E128" s="83"/>
      <c r="F128" s="81"/>
      <c r="G128" s="82"/>
      <c r="H128" s="84"/>
      <c r="I128" s="84"/>
      <c r="J128" s="82"/>
    </row>
    <row r="129" spans="2:10" ht="6" customHeight="1">
      <c r="B129" s="85"/>
      <c r="C129" s="86"/>
      <c r="D129" s="86"/>
      <c r="E129" s="87"/>
      <c r="F129" s="85"/>
      <c r="G129" s="86"/>
      <c r="H129" s="88"/>
      <c r="I129" s="88"/>
      <c r="J129" s="86"/>
    </row>
  </sheetData>
  <phoneticPr fontId="9" type="noConversion"/>
  <printOptions horizontalCentered="1"/>
  <pageMargins left="0.23622047244094491" right="0.23622047244094491" top="0.74803149606299213" bottom="0.74803149606299213" header="0.31496062992125984" footer="0.31496062992125984"/>
  <pageSetup paperSize="8" scale="83" fitToHeight="4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FC0D5-6E63-466C-8ADC-FB49F7587660}">
  <sheetPr>
    <pageSetUpPr fitToPage="1"/>
  </sheetPr>
  <dimension ref="B1:T240"/>
  <sheetViews>
    <sheetView showGridLines="0" tabSelected="1" topLeftCell="C1" zoomScale="75" zoomScaleNormal="75" workbookViewId="0">
      <pane ySplit="5" topLeftCell="A183" activePane="bottomLeft" state="frozen"/>
      <selection pane="bottomLeft" activeCell="R5" sqref="R5"/>
    </sheetView>
  </sheetViews>
  <sheetFormatPr defaultRowHeight="13.2"/>
  <cols>
    <col min="1" max="1" width="2.77734375" style="22" customWidth="1"/>
    <col min="2" max="2" width="76.33203125" style="19" bestFit="1" customWidth="1"/>
    <col min="3" max="3" width="25.77734375" style="19" customWidth="1"/>
    <col min="4" max="4" width="10.77734375" style="35" customWidth="1"/>
    <col min="5" max="5" width="10.77734375" style="38" hidden="1" customWidth="1"/>
    <col min="6" max="6" width="20.77734375" style="19" hidden="1" customWidth="1"/>
    <col min="7" max="7" width="67.33203125" style="19" customWidth="1"/>
    <col min="8" max="8" width="22.21875" style="38" hidden="1" customWidth="1"/>
    <col min="9" max="9" width="25.77734375" style="35" hidden="1" customWidth="1"/>
    <col min="10" max="10" width="20.77734375" style="50" customWidth="1"/>
    <col min="11" max="11" width="20.77734375" style="64" customWidth="1"/>
    <col min="12" max="12" width="2.77734375" style="64" hidden="1" customWidth="1"/>
    <col min="13" max="13" width="20.77734375" style="50" hidden="1" customWidth="1"/>
    <col min="14" max="14" width="20.77734375" style="64" hidden="1" customWidth="1"/>
    <col min="15" max="15" width="2.77734375" style="64" hidden="1" customWidth="1"/>
    <col min="16" max="18" width="25.77734375" style="20" customWidth="1"/>
    <col min="19" max="19" width="28.77734375" style="41" customWidth="1"/>
    <col min="20" max="20" width="25.77734375" style="41" customWidth="1"/>
    <col min="21" max="22" width="2.77734375" style="22" customWidth="1"/>
    <col min="23" max="16384" width="8.88671875" style="22"/>
  </cols>
  <sheetData>
    <row r="1" spans="2:20" ht="6" customHeight="1"/>
    <row r="2" spans="2:20" ht="30" customHeight="1">
      <c r="B2" s="2" t="s">
        <v>248</v>
      </c>
      <c r="C2" s="2" t="s">
        <v>121</v>
      </c>
      <c r="D2" s="2" t="s">
        <v>266</v>
      </c>
      <c r="E2" s="11" t="s">
        <v>267</v>
      </c>
      <c r="F2" s="2" t="s">
        <v>124</v>
      </c>
      <c r="G2" s="2" t="s">
        <v>280</v>
      </c>
      <c r="H2" s="11" t="s">
        <v>270</v>
      </c>
      <c r="I2" s="13" t="s">
        <v>271</v>
      </c>
      <c r="J2" s="11" t="s">
        <v>272</v>
      </c>
      <c r="K2" s="13" t="s">
        <v>275</v>
      </c>
      <c r="L2" s="62"/>
      <c r="M2" s="102" t="s">
        <v>539</v>
      </c>
      <c r="N2" s="13" t="s">
        <v>540</v>
      </c>
      <c r="O2" s="62"/>
      <c r="P2" s="11" t="s">
        <v>276</v>
      </c>
      <c r="Q2" s="11" t="s">
        <v>277</v>
      </c>
      <c r="R2" s="11" t="s">
        <v>278</v>
      </c>
      <c r="S2" s="11" t="s">
        <v>273</v>
      </c>
      <c r="T2" s="11" t="s">
        <v>274</v>
      </c>
    </row>
    <row r="3" spans="2:20" ht="6" customHeight="1">
      <c r="B3" s="47"/>
      <c r="C3" s="47"/>
      <c r="D3" s="48"/>
      <c r="E3" s="49"/>
      <c r="F3" s="47"/>
      <c r="G3" s="47"/>
      <c r="H3" s="49"/>
      <c r="I3" s="62"/>
      <c r="J3" s="51"/>
      <c r="K3" s="48"/>
      <c r="L3" s="48"/>
      <c r="M3" s="51"/>
      <c r="N3" s="48"/>
      <c r="O3" s="48"/>
      <c r="P3" s="55"/>
      <c r="Q3" s="55"/>
      <c r="R3" s="56"/>
      <c r="S3" s="56"/>
      <c r="T3" s="56"/>
    </row>
    <row r="4" spans="2:20" s="20" customFormat="1" ht="18" customHeight="1">
      <c r="B4" s="57"/>
      <c r="C4" s="57"/>
      <c r="D4" s="57"/>
      <c r="E4" s="58"/>
      <c r="F4" s="57"/>
      <c r="G4" s="57"/>
      <c r="H4" s="59"/>
      <c r="I4" s="63"/>
      <c r="J4" s="60"/>
      <c r="K4" s="65"/>
      <c r="L4" s="65"/>
      <c r="M4" s="60"/>
      <c r="N4" s="65"/>
      <c r="O4" s="65"/>
      <c r="P4" s="58">
        <v>5915</v>
      </c>
      <c r="Q4" s="58">
        <v>7393.75</v>
      </c>
      <c r="R4" s="57">
        <v>2250</v>
      </c>
      <c r="S4" s="57"/>
      <c r="T4" s="57"/>
    </row>
    <row r="5" spans="2:20" ht="6" customHeight="1"/>
    <row r="6" spans="2:20" ht="18" customHeight="1">
      <c r="B6" s="3" t="s">
        <v>149</v>
      </c>
      <c r="C6" s="3" t="s">
        <v>203</v>
      </c>
      <c r="D6" s="14" t="s">
        <v>143</v>
      </c>
      <c r="E6" s="7" t="s">
        <v>125</v>
      </c>
      <c r="F6" s="3" t="s">
        <v>147</v>
      </c>
      <c r="G6" s="25"/>
      <c r="H6" s="39">
        <v>1962</v>
      </c>
      <c r="I6" s="36" t="s">
        <v>139</v>
      </c>
      <c r="J6" s="52">
        <v>2584</v>
      </c>
      <c r="K6" s="103" t="s">
        <v>279</v>
      </c>
      <c r="M6" s="107">
        <v>2584</v>
      </c>
      <c r="N6" s="103" t="s">
        <v>279</v>
      </c>
      <c r="P6" s="119">
        <f t="shared" ref="P6:P33" si="0">IF(T6&gt;0,0,IF(K6="standardowy",J6*$P$4,0))</f>
        <v>15284360</v>
      </c>
      <c r="Q6" s="26">
        <f t="shared" ref="Q6:Q33" si="1">IF(T6&gt;0,0,IF(K6="zabytkowy",J6*$Q$4,0))</f>
        <v>0</v>
      </c>
      <c r="R6" s="26">
        <f t="shared" ref="R6:R33" si="2">IF(T6&gt;0,0,IF(K6="inny",J6*$R$4,0))</f>
        <v>0</v>
      </c>
      <c r="S6" s="42">
        <f t="shared" ref="S6:S33" si="3">SUM(P6:R6)</f>
        <v>15284360</v>
      </c>
      <c r="T6" s="42">
        <v>0</v>
      </c>
    </row>
    <row r="7" spans="2:20" s="67" customFormat="1" ht="6" customHeight="1">
      <c r="B7" s="68"/>
      <c r="C7" s="68"/>
      <c r="D7" s="70"/>
      <c r="E7" s="71"/>
      <c r="F7" s="68"/>
      <c r="G7" s="68"/>
      <c r="H7" s="71"/>
      <c r="I7" s="70"/>
      <c r="J7" s="73"/>
      <c r="K7" s="104"/>
      <c r="L7" s="64"/>
      <c r="M7" s="108"/>
      <c r="N7" s="104"/>
      <c r="O7" s="64"/>
      <c r="P7" s="120"/>
      <c r="Q7" s="69"/>
      <c r="R7" s="69"/>
      <c r="S7" s="72"/>
      <c r="T7" s="72"/>
    </row>
    <row r="8" spans="2:20" ht="18" customHeight="1">
      <c r="B8" s="3" t="s">
        <v>150</v>
      </c>
      <c r="C8" s="3" t="s">
        <v>204</v>
      </c>
      <c r="D8" s="14" t="s">
        <v>140</v>
      </c>
      <c r="E8" s="7" t="s">
        <v>125</v>
      </c>
      <c r="F8" s="3" t="s">
        <v>147</v>
      </c>
      <c r="G8" s="25"/>
      <c r="H8" s="39">
        <v>1952</v>
      </c>
      <c r="I8" s="36" t="s">
        <v>139</v>
      </c>
      <c r="J8" s="52">
        <v>1248.67</v>
      </c>
      <c r="K8" s="103" t="s">
        <v>279</v>
      </c>
      <c r="M8" s="107">
        <v>1924.33</v>
      </c>
      <c r="N8" s="103" t="s">
        <v>279</v>
      </c>
      <c r="P8" s="119">
        <f t="shared" si="0"/>
        <v>7385883.0500000007</v>
      </c>
      <c r="Q8" s="26">
        <f t="shared" si="1"/>
        <v>0</v>
      </c>
      <c r="R8" s="26">
        <f t="shared" si="2"/>
        <v>0</v>
      </c>
      <c r="S8" s="42">
        <f t="shared" si="3"/>
        <v>7385883.0500000007</v>
      </c>
      <c r="T8" s="42">
        <v>0</v>
      </c>
    </row>
    <row r="9" spans="2:20" ht="18" customHeight="1">
      <c r="B9" s="25" t="s">
        <v>150</v>
      </c>
      <c r="C9" s="25" t="s">
        <v>204</v>
      </c>
      <c r="D9" s="36" t="s">
        <v>140</v>
      </c>
      <c r="E9" s="39" t="s">
        <v>125</v>
      </c>
      <c r="F9" s="25" t="s">
        <v>147</v>
      </c>
      <c r="G9" s="25" t="s">
        <v>294</v>
      </c>
      <c r="H9" s="39">
        <v>1994</v>
      </c>
      <c r="I9" s="36" t="s">
        <v>239</v>
      </c>
      <c r="J9" s="52">
        <v>675.66</v>
      </c>
      <c r="K9" s="103" t="s">
        <v>279</v>
      </c>
      <c r="M9" s="107"/>
      <c r="N9" s="103"/>
      <c r="P9" s="119">
        <f t="shared" si="0"/>
        <v>3996528.9</v>
      </c>
      <c r="Q9" s="26">
        <f t="shared" si="1"/>
        <v>0</v>
      </c>
      <c r="R9" s="26">
        <f t="shared" si="2"/>
        <v>0</v>
      </c>
      <c r="S9" s="42">
        <f t="shared" si="3"/>
        <v>3996528.9</v>
      </c>
      <c r="T9" s="42">
        <v>0</v>
      </c>
    </row>
    <row r="10" spans="2:20" ht="6" customHeight="1">
      <c r="B10" s="31"/>
      <c r="C10" s="31"/>
      <c r="D10" s="43"/>
      <c r="E10" s="44"/>
      <c r="F10" s="31"/>
      <c r="G10" s="31"/>
      <c r="H10" s="44"/>
      <c r="I10" s="43"/>
      <c r="J10" s="53"/>
      <c r="K10" s="105"/>
      <c r="M10" s="109"/>
      <c r="N10" s="105"/>
      <c r="P10" s="120"/>
      <c r="Q10" s="32"/>
      <c r="R10" s="32"/>
      <c r="S10" s="45"/>
      <c r="T10" s="45"/>
    </row>
    <row r="11" spans="2:20" ht="18" customHeight="1">
      <c r="B11" s="3" t="s">
        <v>151</v>
      </c>
      <c r="C11" s="3" t="s">
        <v>205</v>
      </c>
      <c r="D11" s="14" t="s">
        <v>135</v>
      </c>
      <c r="E11" s="7" t="s">
        <v>125</v>
      </c>
      <c r="F11" s="3" t="s">
        <v>147</v>
      </c>
      <c r="G11" s="25"/>
      <c r="H11" s="39">
        <v>1892</v>
      </c>
      <c r="I11" s="36" t="s">
        <v>286</v>
      </c>
      <c r="J11" s="52">
        <v>65</v>
      </c>
      <c r="K11" s="103" t="s">
        <v>279</v>
      </c>
      <c r="M11" s="107">
        <v>65</v>
      </c>
      <c r="N11" s="103" t="s">
        <v>279</v>
      </c>
      <c r="P11" s="119">
        <f t="shared" si="0"/>
        <v>384475</v>
      </c>
      <c r="Q11" s="26">
        <f t="shared" si="1"/>
        <v>0</v>
      </c>
      <c r="R11" s="26">
        <f t="shared" si="2"/>
        <v>0</v>
      </c>
      <c r="S11" s="42">
        <f t="shared" si="3"/>
        <v>384475</v>
      </c>
      <c r="T11" s="42">
        <v>0</v>
      </c>
    </row>
    <row r="12" spans="2:20" ht="18" customHeight="1">
      <c r="B12" s="3" t="s">
        <v>151</v>
      </c>
      <c r="C12" s="3" t="s">
        <v>205</v>
      </c>
      <c r="D12" s="14" t="s">
        <v>135</v>
      </c>
      <c r="E12" s="7" t="s">
        <v>125</v>
      </c>
      <c r="F12" s="3" t="s">
        <v>147</v>
      </c>
      <c r="G12" s="25"/>
      <c r="H12" s="39">
        <v>1892</v>
      </c>
      <c r="I12" s="36" t="s">
        <v>172</v>
      </c>
      <c r="J12" s="52">
        <v>805</v>
      </c>
      <c r="K12" s="103" t="s">
        <v>279</v>
      </c>
      <c r="M12" s="107">
        <v>805</v>
      </c>
      <c r="N12" s="103" t="s">
        <v>279</v>
      </c>
      <c r="P12" s="119">
        <f t="shared" si="0"/>
        <v>4761575</v>
      </c>
      <c r="Q12" s="26">
        <f t="shared" si="1"/>
        <v>0</v>
      </c>
      <c r="R12" s="26">
        <f t="shared" si="2"/>
        <v>0</v>
      </c>
      <c r="S12" s="42">
        <f t="shared" si="3"/>
        <v>4761575</v>
      </c>
      <c r="T12" s="42">
        <v>0</v>
      </c>
    </row>
    <row r="13" spans="2:20" ht="18" customHeight="1">
      <c r="B13" s="3" t="s">
        <v>151</v>
      </c>
      <c r="C13" s="3" t="s">
        <v>205</v>
      </c>
      <c r="D13" s="14" t="s">
        <v>135</v>
      </c>
      <c r="E13" s="7" t="s">
        <v>125</v>
      </c>
      <c r="F13" s="3" t="s">
        <v>147</v>
      </c>
      <c r="G13" s="25"/>
      <c r="H13" s="39">
        <v>1957</v>
      </c>
      <c r="I13" s="36" t="s">
        <v>286</v>
      </c>
      <c r="J13" s="52">
        <v>386.82</v>
      </c>
      <c r="K13" s="103" t="s">
        <v>279</v>
      </c>
      <c r="M13" s="107">
        <v>386.82</v>
      </c>
      <c r="N13" s="103" t="s">
        <v>279</v>
      </c>
      <c r="P13" s="119">
        <f t="shared" si="0"/>
        <v>2288040.2999999998</v>
      </c>
      <c r="Q13" s="26">
        <f t="shared" si="1"/>
        <v>0</v>
      </c>
      <c r="R13" s="26">
        <f t="shared" si="2"/>
        <v>0</v>
      </c>
      <c r="S13" s="42">
        <f t="shared" si="3"/>
        <v>2288040.2999999998</v>
      </c>
      <c r="T13" s="42">
        <v>0</v>
      </c>
    </row>
    <row r="14" spans="2:20" ht="6" customHeight="1">
      <c r="B14" s="31"/>
      <c r="C14" s="31"/>
      <c r="D14" s="43"/>
      <c r="E14" s="44"/>
      <c r="F14" s="31"/>
      <c r="G14" s="31"/>
      <c r="H14" s="44"/>
      <c r="I14" s="43"/>
      <c r="J14" s="53"/>
      <c r="K14" s="105"/>
      <c r="M14" s="109"/>
      <c r="N14" s="105"/>
      <c r="P14" s="120"/>
      <c r="Q14" s="32"/>
      <c r="R14" s="32"/>
      <c r="S14" s="45"/>
      <c r="T14" s="45"/>
    </row>
    <row r="15" spans="2:20" ht="18" customHeight="1">
      <c r="B15" s="3" t="s">
        <v>152</v>
      </c>
      <c r="C15" s="3" t="s">
        <v>206</v>
      </c>
      <c r="D15" s="14" t="s">
        <v>128</v>
      </c>
      <c r="E15" s="7" t="s">
        <v>125</v>
      </c>
      <c r="F15" s="3" t="s">
        <v>147</v>
      </c>
      <c r="G15" s="25"/>
      <c r="H15" s="39">
        <v>1972</v>
      </c>
      <c r="I15" s="36" t="s">
        <v>128</v>
      </c>
      <c r="J15" s="52">
        <v>2889.68</v>
      </c>
      <c r="K15" s="103" t="s">
        <v>279</v>
      </c>
      <c r="M15" s="107">
        <v>1447</v>
      </c>
      <c r="N15" s="103" t="s">
        <v>279</v>
      </c>
      <c r="P15" s="119">
        <f t="shared" si="0"/>
        <v>17092457.199999999</v>
      </c>
      <c r="Q15" s="26">
        <f t="shared" si="1"/>
        <v>0</v>
      </c>
      <c r="R15" s="26">
        <f t="shared" si="2"/>
        <v>0</v>
      </c>
      <c r="S15" s="42">
        <f t="shared" si="3"/>
        <v>17092457.199999999</v>
      </c>
      <c r="T15" s="42">
        <v>0</v>
      </c>
    </row>
    <row r="16" spans="2:20" ht="18" customHeight="1">
      <c r="B16" s="3" t="s">
        <v>152</v>
      </c>
      <c r="C16" s="3" t="s">
        <v>206</v>
      </c>
      <c r="D16" s="14" t="s">
        <v>128</v>
      </c>
      <c r="E16" s="7" t="s">
        <v>125</v>
      </c>
      <c r="F16" s="3" t="s">
        <v>147</v>
      </c>
      <c r="G16" s="25"/>
      <c r="H16" s="39">
        <v>2020</v>
      </c>
      <c r="I16" s="36" t="s">
        <v>172</v>
      </c>
      <c r="J16" s="52">
        <v>1436.31</v>
      </c>
      <c r="K16" s="103" t="s">
        <v>279</v>
      </c>
      <c r="M16" s="107">
        <v>1920</v>
      </c>
      <c r="N16" s="103" t="s">
        <v>279</v>
      </c>
      <c r="P16" s="119">
        <f t="shared" si="0"/>
        <v>8495773.6500000004</v>
      </c>
      <c r="Q16" s="26">
        <f t="shared" si="1"/>
        <v>0</v>
      </c>
      <c r="R16" s="26">
        <f t="shared" si="2"/>
        <v>0</v>
      </c>
      <c r="S16" s="42">
        <f t="shared" si="3"/>
        <v>8495773.6500000004</v>
      </c>
      <c r="T16" s="42">
        <v>0</v>
      </c>
    </row>
    <row r="17" spans="2:20" ht="6" customHeight="1">
      <c r="B17" s="31"/>
      <c r="C17" s="31"/>
      <c r="D17" s="43"/>
      <c r="E17" s="44"/>
      <c r="F17" s="31"/>
      <c r="G17" s="31"/>
      <c r="H17" s="44"/>
      <c r="I17" s="43"/>
      <c r="J17" s="53"/>
      <c r="K17" s="105"/>
      <c r="M17" s="109"/>
      <c r="N17" s="105"/>
      <c r="P17" s="120"/>
      <c r="Q17" s="32"/>
      <c r="R17" s="32"/>
      <c r="S17" s="45"/>
      <c r="T17" s="45"/>
    </row>
    <row r="18" spans="2:20" ht="18" customHeight="1">
      <c r="B18" s="25" t="s">
        <v>153</v>
      </c>
      <c r="C18" s="25" t="s">
        <v>207</v>
      </c>
      <c r="D18" s="36" t="s">
        <v>141</v>
      </c>
      <c r="E18" s="39" t="s">
        <v>125</v>
      </c>
      <c r="F18" s="25" t="s">
        <v>147</v>
      </c>
      <c r="G18" s="25"/>
      <c r="H18" s="39">
        <v>1951</v>
      </c>
      <c r="I18" s="36" t="s">
        <v>172</v>
      </c>
      <c r="J18" s="52">
        <v>2537</v>
      </c>
      <c r="K18" s="103" t="s">
        <v>279</v>
      </c>
      <c r="M18" s="107">
        <v>2537</v>
      </c>
      <c r="N18" s="103" t="s">
        <v>279</v>
      </c>
      <c r="P18" s="119">
        <f t="shared" si="0"/>
        <v>15006355</v>
      </c>
      <c r="Q18" s="26">
        <f t="shared" si="1"/>
        <v>0</v>
      </c>
      <c r="R18" s="26">
        <f t="shared" si="2"/>
        <v>0</v>
      </c>
      <c r="S18" s="42">
        <f t="shared" si="3"/>
        <v>15006355</v>
      </c>
      <c r="T18" s="42">
        <v>0</v>
      </c>
    </row>
    <row r="19" spans="2:20" ht="6" customHeight="1">
      <c r="B19" s="31"/>
      <c r="C19" s="31"/>
      <c r="D19" s="43"/>
      <c r="E19" s="44"/>
      <c r="F19" s="31"/>
      <c r="G19" s="31"/>
      <c r="H19" s="44"/>
      <c r="I19" s="43"/>
      <c r="J19" s="53"/>
      <c r="K19" s="105"/>
      <c r="M19" s="109"/>
      <c r="N19" s="105"/>
      <c r="P19" s="120"/>
      <c r="Q19" s="32"/>
      <c r="R19" s="32"/>
      <c r="S19" s="45"/>
      <c r="T19" s="45"/>
    </row>
    <row r="20" spans="2:20" ht="18" customHeight="1">
      <c r="B20" s="3" t="s">
        <v>154</v>
      </c>
      <c r="C20" s="3" t="s">
        <v>208</v>
      </c>
      <c r="D20" s="14" t="s">
        <v>135</v>
      </c>
      <c r="E20" s="7" t="s">
        <v>125</v>
      </c>
      <c r="F20" s="3" t="s">
        <v>147</v>
      </c>
      <c r="G20" s="25"/>
      <c r="H20" s="39">
        <v>1939</v>
      </c>
      <c r="I20" s="36" t="s">
        <v>172</v>
      </c>
      <c r="J20" s="52">
        <v>1565.32</v>
      </c>
      <c r="K20" s="103" t="s">
        <v>279</v>
      </c>
      <c r="M20" s="110">
        <v>1997</v>
      </c>
      <c r="N20" s="103" t="s">
        <v>279</v>
      </c>
      <c r="P20" s="119">
        <f t="shared" si="0"/>
        <v>9258867.7999999989</v>
      </c>
      <c r="Q20" s="26">
        <f t="shared" si="1"/>
        <v>0</v>
      </c>
      <c r="R20" s="26">
        <f t="shared" si="2"/>
        <v>0</v>
      </c>
      <c r="S20" s="42">
        <f t="shared" si="3"/>
        <v>9258867.7999999989</v>
      </c>
      <c r="T20" s="42">
        <v>0</v>
      </c>
    </row>
    <row r="21" spans="2:20" ht="18" customHeight="1">
      <c r="B21" s="25" t="s">
        <v>154</v>
      </c>
      <c r="C21" s="25" t="s">
        <v>208</v>
      </c>
      <c r="D21" s="36" t="s">
        <v>135</v>
      </c>
      <c r="E21" s="39" t="s">
        <v>125</v>
      </c>
      <c r="F21" s="25" t="s">
        <v>147</v>
      </c>
      <c r="G21" s="25" t="s">
        <v>307</v>
      </c>
      <c r="H21" s="39">
        <v>1981</v>
      </c>
      <c r="I21" s="36" t="s">
        <v>308</v>
      </c>
      <c r="J21" s="52">
        <v>280.01</v>
      </c>
      <c r="K21" s="103" t="s">
        <v>279</v>
      </c>
      <c r="M21" s="110">
        <v>288</v>
      </c>
      <c r="N21" s="103" t="s">
        <v>279</v>
      </c>
      <c r="P21" s="119">
        <f t="shared" si="0"/>
        <v>1656259.15</v>
      </c>
      <c r="Q21" s="26">
        <f t="shared" si="1"/>
        <v>0</v>
      </c>
      <c r="R21" s="26">
        <f t="shared" si="2"/>
        <v>0</v>
      </c>
      <c r="S21" s="42">
        <f t="shared" si="3"/>
        <v>1656259.15</v>
      </c>
      <c r="T21" s="42">
        <v>0</v>
      </c>
    </row>
    <row r="22" spans="2:20" ht="6" customHeight="1">
      <c r="B22" s="31"/>
      <c r="C22" s="31"/>
      <c r="D22" s="43"/>
      <c r="E22" s="44"/>
      <c r="F22" s="31"/>
      <c r="G22" s="31"/>
      <c r="H22" s="44"/>
      <c r="I22" s="43"/>
      <c r="J22" s="53"/>
      <c r="K22" s="105"/>
      <c r="M22" s="109"/>
      <c r="N22" s="105"/>
      <c r="P22" s="120"/>
      <c r="Q22" s="32"/>
      <c r="R22" s="32"/>
      <c r="S22" s="45"/>
      <c r="T22" s="45"/>
    </row>
    <row r="23" spans="2:20" ht="18" customHeight="1">
      <c r="B23" s="3" t="s">
        <v>155</v>
      </c>
      <c r="C23" s="3" t="s">
        <v>209</v>
      </c>
      <c r="D23" s="14" t="s">
        <v>142</v>
      </c>
      <c r="E23" s="7" t="s">
        <v>125</v>
      </c>
      <c r="F23" s="3" t="s">
        <v>147</v>
      </c>
      <c r="G23" s="25" t="s">
        <v>316</v>
      </c>
      <c r="H23" s="39">
        <v>1893</v>
      </c>
      <c r="I23" s="36" t="s">
        <v>139</v>
      </c>
      <c r="J23" s="52">
        <v>2350</v>
      </c>
      <c r="K23" s="103" t="s">
        <v>279</v>
      </c>
      <c r="M23" s="111">
        <v>2350</v>
      </c>
      <c r="N23" s="103" t="s">
        <v>279</v>
      </c>
      <c r="P23" s="124">
        <f t="shared" si="0"/>
        <v>13900250</v>
      </c>
      <c r="Q23" s="126">
        <f t="shared" si="1"/>
        <v>0</v>
      </c>
      <c r="R23" s="126">
        <f t="shared" si="2"/>
        <v>0</v>
      </c>
      <c r="S23" s="128">
        <f t="shared" si="3"/>
        <v>13900250</v>
      </c>
      <c r="T23" s="128">
        <v>0</v>
      </c>
    </row>
    <row r="24" spans="2:20" ht="18" customHeight="1">
      <c r="B24" s="3" t="s">
        <v>155</v>
      </c>
      <c r="C24" s="3" t="s">
        <v>209</v>
      </c>
      <c r="D24" s="14" t="s">
        <v>142</v>
      </c>
      <c r="E24" s="7" t="s">
        <v>125</v>
      </c>
      <c r="F24" s="3" t="s">
        <v>147</v>
      </c>
      <c r="G24" s="25" t="s">
        <v>317</v>
      </c>
      <c r="H24" s="39">
        <v>1976</v>
      </c>
      <c r="I24" s="36" t="s">
        <v>139</v>
      </c>
      <c r="J24" s="80" t="s">
        <v>321</v>
      </c>
      <c r="K24" s="103" t="s">
        <v>279</v>
      </c>
      <c r="M24" s="112"/>
      <c r="N24" s="116"/>
      <c r="P24" s="125"/>
      <c r="Q24" s="127"/>
      <c r="R24" s="127"/>
      <c r="S24" s="127"/>
      <c r="T24" s="127"/>
    </row>
    <row r="25" spans="2:20" ht="18" customHeight="1">
      <c r="B25" s="3" t="s">
        <v>155</v>
      </c>
      <c r="C25" s="3" t="s">
        <v>209</v>
      </c>
      <c r="D25" s="14" t="s">
        <v>142</v>
      </c>
      <c r="E25" s="7" t="s">
        <v>125</v>
      </c>
      <c r="F25" s="3" t="s">
        <v>147</v>
      </c>
      <c r="G25" s="25" t="s">
        <v>318</v>
      </c>
      <c r="H25" s="39">
        <v>1976</v>
      </c>
      <c r="I25" s="36" t="s">
        <v>239</v>
      </c>
      <c r="J25" s="52">
        <v>412.5</v>
      </c>
      <c r="K25" s="103" t="s">
        <v>279</v>
      </c>
      <c r="M25" s="107">
        <v>412.5</v>
      </c>
      <c r="N25" s="103" t="s">
        <v>279</v>
      </c>
      <c r="P25" s="119">
        <f t="shared" si="0"/>
        <v>2439937.5</v>
      </c>
      <c r="Q25" s="26">
        <f t="shared" si="1"/>
        <v>0</v>
      </c>
      <c r="R25" s="26">
        <f t="shared" si="2"/>
        <v>0</v>
      </c>
      <c r="S25" s="42">
        <f t="shared" si="3"/>
        <v>2439937.5</v>
      </c>
      <c r="T25" s="42">
        <v>0</v>
      </c>
    </row>
    <row r="26" spans="2:20" ht="18" customHeight="1">
      <c r="B26" s="3" t="s">
        <v>155</v>
      </c>
      <c r="C26" s="3" t="s">
        <v>209</v>
      </c>
      <c r="D26" s="14" t="s">
        <v>142</v>
      </c>
      <c r="E26" s="7" t="s">
        <v>125</v>
      </c>
      <c r="F26" s="3" t="s">
        <v>147</v>
      </c>
      <c r="G26" s="25" t="s">
        <v>319</v>
      </c>
      <c r="H26" s="39">
        <v>2011</v>
      </c>
      <c r="I26" s="36" t="s">
        <v>239</v>
      </c>
      <c r="J26" s="52">
        <v>201</v>
      </c>
      <c r="K26" s="103" t="s">
        <v>279</v>
      </c>
      <c r="M26" s="107">
        <v>201</v>
      </c>
      <c r="N26" s="103" t="s">
        <v>279</v>
      </c>
      <c r="P26" s="119">
        <f t="shared" si="0"/>
        <v>1188915</v>
      </c>
      <c r="Q26" s="26">
        <f t="shared" si="1"/>
        <v>0</v>
      </c>
      <c r="R26" s="26">
        <f t="shared" si="2"/>
        <v>0</v>
      </c>
      <c r="S26" s="42">
        <f t="shared" si="3"/>
        <v>1188915</v>
      </c>
      <c r="T26" s="42">
        <v>0</v>
      </c>
    </row>
    <row r="27" spans="2:20" ht="18" customHeight="1">
      <c r="B27" s="3" t="s">
        <v>155</v>
      </c>
      <c r="C27" s="3" t="s">
        <v>209</v>
      </c>
      <c r="D27" s="14" t="s">
        <v>142</v>
      </c>
      <c r="E27" s="7" t="s">
        <v>125</v>
      </c>
      <c r="F27" s="3" t="s">
        <v>147</v>
      </c>
      <c r="G27" s="25" t="s">
        <v>320</v>
      </c>
      <c r="H27" s="39">
        <v>2013</v>
      </c>
      <c r="I27" s="36" t="s">
        <v>239</v>
      </c>
      <c r="J27" s="52">
        <v>84.86</v>
      </c>
      <c r="K27" s="103" t="s">
        <v>279</v>
      </c>
      <c r="M27" s="107">
        <v>84.86</v>
      </c>
      <c r="N27" s="103" t="s">
        <v>279</v>
      </c>
      <c r="P27" s="119">
        <f t="shared" si="0"/>
        <v>501946.9</v>
      </c>
      <c r="Q27" s="26">
        <f t="shared" si="1"/>
        <v>0</v>
      </c>
      <c r="R27" s="26">
        <f t="shared" si="2"/>
        <v>0</v>
      </c>
      <c r="S27" s="42">
        <f t="shared" si="3"/>
        <v>501946.9</v>
      </c>
      <c r="T27" s="42">
        <v>0</v>
      </c>
    </row>
    <row r="28" spans="2:20" ht="6" customHeight="1">
      <c r="B28" s="31"/>
      <c r="C28" s="31"/>
      <c r="D28" s="43"/>
      <c r="E28" s="44"/>
      <c r="F28" s="31"/>
      <c r="G28" s="31"/>
      <c r="H28" s="44"/>
      <c r="I28" s="43"/>
      <c r="J28" s="53"/>
      <c r="K28" s="105"/>
      <c r="M28" s="109"/>
      <c r="N28" s="105"/>
      <c r="P28" s="120"/>
      <c r="Q28" s="32"/>
      <c r="R28" s="32"/>
      <c r="S28" s="45"/>
      <c r="T28" s="45"/>
    </row>
    <row r="29" spans="2:20" ht="18" customHeight="1">
      <c r="B29" s="3" t="s">
        <v>156</v>
      </c>
      <c r="C29" s="3" t="s">
        <v>210</v>
      </c>
      <c r="D29" s="14" t="s">
        <v>128</v>
      </c>
      <c r="E29" s="7" t="s">
        <v>125</v>
      </c>
      <c r="F29" s="3" t="s">
        <v>147</v>
      </c>
      <c r="G29" s="25"/>
      <c r="H29" s="39">
        <v>1960</v>
      </c>
      <c r="I29" s="36" t="s">
        <v>128</v>
      </c>
      <c r="J29" s="52">
        <v>1595</v>
      </c>
      <c r="K29" s="103" t="s">
        <v>279</v>
      </c>
      <c r="M29" s="107">
        <v>1595</v>
      </c>
      <c r="N29" s="103" t="s">
        <v>279</v>
      </c>
      <c r="P29" s="119">
        <f t="shared" si="0"/>
        <v>9434425</v>
      </c>
      <c r="Q29" s="26">
        <f t="shared" si="1"/>
        <v>0</v>
      </c>
      <c r="R29" s="26">
        <f t="shared" si="2"/>
        <v>0</v>
      </c>
      <c r="S29" s="42">
        <f t="shared" si="3"/>
        <v>9434425</v>
      </c>
      <c r="T29" s="42">
        <v>0</v>
      </c>
    </row>
    <row r="30" spans="2:20" ht="18" customHeight="1">
      <c r="B30" s="3" t="s">
        <v>156</v>
      </c>
      <c r="C30" s="3" t="s">
        <v>210</v>
      </c>
      <c r="D30" s="14" t="s">
        <v>128</v>
      </c>
      <c r="E30" s="7" t="s">
        <v>125</v>
      </c>
      <c r="F30" s="3" t="s">
        <v>147</v>
      </c>
      <c r="G30" s="25"/>
      <c r="H30" s="39">
        <v>1988</v>
      </c>
      <c r="I30" s="36" t="s">
        <v>139</v>
      </c>
      <c r="J30" s="52">
        <v>2186</v>
      </c>
      <c r="K30" s="103" t="s">
        <v>279</v>
      </c>
      <c r="M30" s="107">
        <v>2186</v>
      </c>
      <c r="N30" s="103" t="s">
        <v>279</v>
      </c>
      <c r="P30" s="119">
        <f t="shared" si="0"/>
        <v>12930190</v>
      </c>
      <c r="Q30" s="26">
        <f t="shared" si="1"/>
        <v>0</v>
      </c>
      <c r="R30" s="26">
        <f t="shared" si="2"/>
        <v>0</v>
      </c>
      <c r="S30" s="42">
        <f t="shared" si="3"/>
        <v>12930190</v>
      </c>
      <c r="T30" s="42">
        <v>0</v>
      </c>
    </row>
    <row r="31" spans="2:20" ht="18" customHeight="1">
      <c r="B31" s="3" t="s">
        <v>156</v>
      </c>
      <c r="C31" s="3" t="s">
        <v>210</v>
      </c>
      <c r="D31" s="14" t="s">
        <v>128</v>
      </c>
      <c r="E31" s="7" t="s">
        <v>125</v>
      </c>
      <c r="F31" s="3" t="s">
        <v>147</v>
      </c>
      <c r="G31" s="25"/>
      <c r="H31" s="39">
        <v>2017</v>
      </c>
      <c r="I31" s="36" t="s">
        <v>239</v>
      </c>
      <c r="J31" s="52">
        <v>1664</v>
      </c>
      <c r="K31" s="103" t="s">
        <v>279</v>
      </c>
      <c r="M31" s="110">
        <v>17150.8</v>
      </c>
      <c r="N31" s="117" t="s">
        <v>541</v>
      </c>
      <c r="P31" s="119">
        <f t="shared" si="0"/>
        <v>9842560</v>
      </c>
      <c r="Q31" s="26">
        <f t="shared" si="1"/>
        <v>0</v>
      </c>
      <c r="R31" s="26">
        <f t="shared" si="2"/>
        <v>0</v>
      </c>
      <c r="S31" s="42">
        <f t="shared" si="3"/>
        <v>9842560</v>
      </c>
      <c r="T31" s="42">
        <v>0</v>
      </c>
    </row>
    <row r="32" spans="2:20" ht="6" customHeight="1">
      <c r="B32" s="31"/>
      <c r="C32" s="31"/>
      <c r="D32" s="43"/>
      <c r="E32" s="44"/>
      <c r="F32" s="31"/>
      <c r="G32" s="31"/>
      <c r="H32" s="44"/>
      <c r="I32" s="43"/>
      <c r="J32" s="53"/>
      <c r="K32" s="105"/>
      <c r="M32" s="109"/>
      <c r="N32" s="105"/>
      <c r="P32" s="120"/>
      <c r="Q32" s="32"/>
      <c r="R32" s="32"/>
      <c r="S32" s="45"/>
      <c r="T32" s="45"/>
    </row>
    <row r="33" spans="2:20" ht="18" customHeight="1">
      <c r="B33" s="3" t="s">
        <v>157</v>
      </c>
      <c r="C33" s="3" t="s">
        <v>211</v>
      </c>
      <c r="D33" s="14" t="s">
        <v>143</v>
      </c>
      <c r="E33" s="7" t="s">
        <v>125</v>
      </c>
      <c r="F33" s="3" t="s">
        <v>147</v>
      </c>
      <c r="G33" s="25"/>
      <c r="H33" s="39">
        <v>1959</v>
      </c>
      <c r="I33" s="36" t="s">
        <v>172</v>
      </c>
      <c r="J33" s="52">
        <v>1437</v>
      </c>
      <c r="K33" s="103" t="s">
        <v>279</v>
      </c>
      <c r="M33" s="107">
        <v>1437</v>
      </c>
      <c r="N33" s="103" t="s">
        <v>279</v>
      </c>
      <c r="P33" s="119">
        <f t="shared" si="0"/>
        <v>8499855</v>
      </c>
      <c r="Q33" s="26">
        <f t="shared" si="1"/>
        <v>0</v>
      </c>
      <c r="R33" s="26">
        <f t="shared" si="2"/>
        <v>0</v>
      </c>
      <c r="S33" s="42">
        <f t="shared" si="3"/>
        <v>8499855</v>
      </c>
      <c r="T33" s="42">
        <v>0</v>
      </c>
    </row>
    <row r="34" spans="2:20" ht="6" customHeight="1">
      <c r="B34" s="31"/>
      <c r="C34" s="31"/>
      <c r="D34" s="43"/>
      <c r="E34" s="44"/>
      <c r="F34" s="31"/>
      <c r="G34" s="31"/>
      <c r="H34" s="44"/>
      <c r="I34" s="43"/>
      <c r="J34" s="53"/>
      <c r="K34" s="105"/>
      <c r="M34" s="109"/>
      <c r="N34" s="105"/>
      <c r="P34" s="120"/>
      <c r="Q34" s="32"/>
      <c r="R34" s="32"/>
      <c r="S34" s="45"/>
      <c r="T34" s="45"/>
    </row>
    <row r="35" spans="2:20" ht="18" customHeight="1">
      <c r="B35" s="3" t="s">
        <v>158</v>
      </c>
      <c r="C35" s="3" t="s">
        <v>212</v>
      </c>
      <c r="D35" s="14" t="s">
        <v>144</v>
      </c>
      <c r="E35" s="7" t="s">
        <v>125</v>
      </c>
      <c r="F35" s="3" t="s">
        <v>147</v>
      </c>
      <c r="G35" s="25"/>
      <c r="H35" s="39">
        <v>1960</v>
      </c>
      <c r="I35" s="36" t="s">
        <v>330</v>
      </c>
      <c r="J35" s="52">
        <v>3067.5</v>
      </c>
      <c r="K35" s="103" t="s">
        <v>279</v>
      </c>
      <c r="M35" s="110">
        <v>2230</v>
      </c>
      <c r="N35" s="103" t="s">
        <v>279</v>
      </c>
      <c r="P35" s="119">
        <f t="shared" ref="P35:P67" si="4">IF(T35&gt;0,0,IF(K35="standardowy",J35*$P$4,0))</f>
        <v>18144262.5</v>
      </c>
      <c r="Q35" s="26">
        <f t="shared" ref="Q35:Q67" si="5">IF(T35&gt;0,0,IF(K35="zabytkowy",J35*$Q$4,0))</f>
        <v>0</v>
      </c>
      <c r="R35" s="26">
        <f t="shared" ref="R35:R67" si="6">IF(T35&gt;0,0,IF(K35="inny",J35*$R$4,0))</f>
        <v>0</v>
      </c>
      <c r="S35" s="42">
        <f t="shared" ref="S35:S67" si="7">SUM(P35:R35)</f>
        <v>18144262.5</v>
      </c>
      <c r="T35" s="42">
        <v>0</v>
      </c>
    </row>
    <row r="36" spans="2:20" ht="6" customHeight="1">
      <c r="B36" s="31"/>
      <c r="C36" s="31"/>
      <c r="D36" s="43"/>
      <c r="E36" s="44"/>
      <c r="F36" s="31"/>
      <c r="G36" s="31"/>
      <c r="H36" s="44"/>
      <c r="I36" s="43"/>
      <c r="J36" s="53"/>
      <c r="K36" s="105"/>
      <c r="M36" s="109"/>
      <c r="N36" s="105"/>
      <c r="P36" s="120"/>
      <c r="Q36" s="32"/>
      <c r="R36" s="32"/>
      <c r="S36" s="45"/>
      <c r="T36" s="45"/>
    </row>
    <row r="37" spans="2:20" ht="18" customHeight="1">
      <c r="B37" s="3" t="s">
        <v>159</v>
      </c>
      <c r="C37" s="3" t="s">
        <v>213</v>
      </c>
      <c r="D37" s="14" t="s">
        <v>141</v>
      </c>
      <c r="E37" s="7" t="s">
        <v>125</v>
      </c>
      <c r="F37" s="3" t="s">
        <v>147</v>
      </c>
      <c r="G37" s="25"/>
      <c r="H37" s="39">
        <v>1972</v>
      </c>
      <c r="I37" s="36" t="s">
        <v>172</v>
      </c>
      <c r="J37" s="52">
        <v>2585.4</v>
      </c>
      <c r="K37" s="103" t="s">
        <v>279</v>
      </c>
      <c r="M37" s="107">
        <v>3127</v>
      </c>
      <c r="N37" s="103" t="s">
        <v>279</v>
      </c>
      <c r="P37" s="119">
        <f t="shared" si="4"/>
        <v>15292641</v>
      </c>
      <c r="Q37" s="26">
        <f t="shared" si="5"/>
        <v>0</v>
      </c>
      <c r="R37" s="26">
        <f t="shared" si="6"/>
        <v>0</v>
      </c>
      <c r="S37" s="42">
        <f t="shared" si="7"/>
        <v>15292641</v>
      </c>
      <c r="T37" s="42">
        <v>0</v>
      </c>
    </row>
    <row r="38" spans="2:20" ht="6" customHeight="1">
      <c r="B38" s="31"/>
      <c r="C38" s="31"/>
      <c r="D38" s="43"/>
      <c r="E38" s="44"/>
      <c r="F38" s="31"/>
      <c r="G38" s="31"/>
      <c r="H38" s="44"/>
      <c r="I38" s="43"/>
      <c r="J38" s="53"/>
      <c r="K38" s="105"/>
      <c r="M38" s="109"/>
      <c r="N38" s="105"/>
      <c r="P38" s="120"/>
      <c r="Q38" s="32"/>
      <c r="R38" s="32"/>
      <c r="S38" s="45"/>
      <c r="T38" s="45"/>
    </row>
    <row r="39" spans="2:20" ht="18" customHeight="1">
      <c r="B39" s="25" t="s">
        <v>160</v>
      </c>
      <c r="C39" s="25" t="s">
        <v>214</v>
      </c>
      <c r="D39" s="36" t="s">
        <v>145</v>
      </c>
      <c r="E39" s="39" t="s">
        <v>125</v>
      </c>
      <c r="F39" s="25" t="s">
        <v>147</v>
      </c>
      <c r="G39" s="25"/>
      <c r="H39" s="39" t="s">
        <v>331</v>
      </c>
      <c r="I39" s="36" t="s">
        <v>172</v>
      </c>
      <c r="J39" s="52">
        <v>2342.54</v>
      </c>
      <c r="K39" s="103" t="s">
        <v>279</v>
      </c>
      <c r="M39" s="107">
        <v>2342.54</v>
      </c>
      <c r="N39" s="103" t="s">
        <v>279</v>
      </c>
      <c r="P39" s="119">
        <f t="shared" si="4"/>
        <v>13856124.1</v>
      </c>
      <c r="Q39" s="26">
        <f t="shared" si="5"/>
        <v>0</v>
      </c>
      <c r="R39" s="26">
        <f t="shared" si="6"/>
        <v>0</v>
      </c>
      <c r="S39" s="42">
        <f t="shared" si="7"/>
        <v>13856124.1</v>
      </c>
      <c r="T39" s="42">
        <v>0</v>
      </c>
    </row>
    <row r="40" spans="2:20" ht="18" customHeight="1">
      <c r="B40" s="25" t="s">
        <v>160</v>
      </c>
      <c r="C40" s="25" t="s">
        <v>214</v>
      </c>
      <c r="D40" s="36" t="s">
        <v>145</v>
      </c>
      <c r="E40" s="39" t="s">
        <v>125</v>
      </c>
      <c r="F40" s="25" t="s">
        <v>147</v>
      </c>
      <c r="G40" s="25" t="s">
        <v>284</v>
      </c>
      <c r="H40" s="39"/>
      <c r="I40" s="36"/>
      <c r="J40" s="52">
        <v>20</v>
      </c>
      <c r="K40" s="103" t="s">
        <v>285</v>
      </c>
      <c r="M40" s="113" t="s">
        <v>542</v>
      </c>
      <c r="N40" s="118" t="s">
        <v>542</v>
      </c>
      <c r="P40" s="119">
        <f t="shared" ref="P40" si="8">IF(T40&gt;0,0,IF(K40="standardowy",J40*$P$4,0))</f>
        <v>0</v>
      </c>
      <c r="Q40" s="26">
        <f t="shared" ref="Q40" si="9">IF(T40&gt;0,0,IF(K40="zabytkowy",J40*$Q$4,0))</f>
        <v>0</v>
      </c>
      <c r="R40" s="26">
        <f t="shared" ref="R40" si="10">IF(T40&gt;0,0,IF(K40="inny",J40*$R$4,0))</f>
        <v>45000</v>
      </c>
      <c r="S40" s="42">
        <f t="shared" ref="S40" si="11">SUM(P40:R40)</f>
        <v>45000</v>
      </c>
      <c r="T40" s="42">
        <v>0</v>
      </c>
    </row>
    <row r="41" spans="2:20" ht="6" customHeight="1">
      <c r="B41" s="31"/>
      <c r="C41" s="31"/>
      <c r="D41" s="43"/>
      <c r="E41" s="44"/>
      <c r="F41" s="31"/>
      <c r="G41" s="31"/>
      <c r="H41" s="44"/>
      <c r="I41" s="43"/>
      <c r="J41" s="53"/>
      <c r="K41" s="105"/>
      <c r="M41" s="109"/>
      <c r="N41" s="105"/>
      <c r="P41" s="120"/>
      <c r="Q41" s="32"/>
      <c r="R41" s="32"/>
      <c r="S41" s="45"/>
      <c r="T41" s="45"/>
    </row>
    <row r="42" spans="2:20" ht="18" customHeight="1">
      <c r="B42" s="3" t="s">
        <v>161</v>
      </c>
      <c r="C42" s="3" t="s">
        <v>215</v>
      </c>
      <c r="D42" s="14" t="s">
        <v>181</v>
      </c>
      <c r="E42" s="7" t="s">
        <v>125</v>
      </c>
      <c r="F42" s="3" t="s">
        <v>147</v>
      </c>
      <c r="G42" s="25"/>
      <c r="H42" s="39">
        <v>1963</v>
      </c>
      <c r="I42" s="36" t="s">
        <v>128</v>
      </c>
      <c r="J42" s="52">
        <v>3467.02</v>
      </c>
      <c r="K42" s="103" t="s">
        <v>279</v>
      </c>
      <c r="M42" s="107">
        <v>3467.02</v>
      </c>
      <c r="N42" s="103" t="s">
        <v>279</v>
      </c>
      <c r="P42" s="119">
        <f t="shared" si="4"/>
        <v>20507423.300000001</v>
      </c>
      <c r="Q42" s="26">
        <f t="shared" si="5"/>
        <v>0</v>
      </c>
      <c r="R42" s="26">
        <f t="shared" si="6"/>
        <v>0</v>
      </c>
      <c r="S42" s="42">
        <f t="shared" si="7"/>
        <v>20507423.300000001</v>
      </c>
      <c r="T42" s="42">
        <v>0</v>
      </c>
    </row>
    <row r="43" spans="2:20" ht="6" customHeight="1">
      <c r="B43" s="31"/>
      <c r="C43" s="31"/>
      <c r="D43" s="43"/>
      <c r="E43" s="44"/>
      <c r="F43" s="31"/>
      <c r="G43" s="31"/>
      <c r="H43" s="44"/>
      <c r="I43" s="43"/>
      <c r="J43" s="53"/>
      <c r="K43" s="105"/>
      <c r="M43" s="109"/>
      <c r="N43" s="105"/>
      <c r="P43" s="120"/>
      <c r="Q43" s="32"/>
      <c r="R43" s="32"/>
      <c r="S43" s="45"/>
      <c r="T43" s="45"/>
    </row>
    <row r="44" spans="2:20" ht="18" customHeight="1">
      <c r="B44" s="3" t="s">
        <v>162</v>
      </c>
      <c r="C44" s="3" t="s">
        <v>202</v>
      </c>
      <c r="D44" s="14" t="s">
        <v>146</v>
      </c>
      <c r="E44" s="7" t="s">
        <v>125</v>
      </c>
      <c r="F44" s="3" t="s">
        <v>147</v>
      </c>
      <c r="G44" s="25"/>
      <c r="H44" s="39" t="s">
        <v>338</v>
      </c>
      <c r="I44" s="36" t="s">
        <v>139</v>
      </c>
      <c r="J44" s="52">
        <v>3320</v>
      </c>
      <c r="K44" s="103" t="s">
        <v>279</v>
      </c>
      <c r="M44" s="107">
        <v>3320</v>
      </c>
      <c r="N44" s="103" t="s">
        <v>279</v>
      </c>
      <c r="P44" s="119">
        <f t="shared" si="4"/>
        <v>19637800</v>
      </c>
      <c r="Q44" s="26">
        <f t="shared" si="5"/>
        <v>0</v>
      </c>
      <c r="R44" s="26">
        <f t="shared" si="6"/>
        <v>0</v>
      </c>
      <c r="S44" s="42">
        <f t="shared" si="7"/>
        <v>19637800</v>
      </c>
      <c r="T44" s="42">
        <v>0</v>
      </c>
    </row>
    <row r="45" spans="2:20" ht="6" customHeight="1">
      <c r="B45" s="31"/>
      <c r="C45" s="31"/>
      <c r="D45" s="43"/>
      <c r="E45" s="44"/>
      <c r="F45" s="31"/>
      <c r="G45" s="31"/>
      <c r="H45" s="44"/>
      <c r="I45" s="43"/>
      <c r="J45" s="53"/>
      <c r="K45" s="105"/>
      <c r="M45" s="109"/>
      <c r="N45" s="105"/>
      <c r="P45" s="120"/>
      <c r="Q45" s="32"/>
      <c r="R45" s="32"/>
      <c r="S45" s="45"/>
      <c r="T45" s="45"/>
    </row>
    <row r="46" spans="2:20" ht="18" customHeight="1">
      <c r="B46" s="3" t="s">
        <v>163</v>
      </c>
      <c r="C46" s="3" t="s">
        <v>216</v>
      </c>
      <c r="D46" s="14" t="s">
        <v>131</v>
      </c>
      <c r="E46" s="7" t="s">
        <v>125</v>
      </c>
      <c r="F46" s="3" t="s">
        <v>147</v>
      </c>
      <c r="G46" s="25"/>
      <c r="H46" s="39">
        <v>1987</v>
      </c>
      <c r="I46" s="36" t="s">
        <v>139</v>
      </c>
      <c r="J46" s="52">
        <v>2292.69</v>
      </c>
      <c r="K46" s="103" t="s">
        <v>279</v>
      </c>
      <c r="M46" s="107">
        <v>2293</v>
      </c>
      <c r="N46" s="103" t="s">
        <v>279</v>
      </c>
      <c r="P46" s="119">
        <f t="shared" si="4"/>
        <v>13561261.35</v>
      </c>
      <c r="Q46" s="26">
        <f t="shared" si="5"/>
        <v>0</v>
      </c>
      <c r="R46" s="26">
        <f t="shared" si="6"/>
        <v>0</v>
      </c>
      <c r="S46" s="42">
        <f t="shared" si="7"/>
        <v>13561261.35</v>
      </c>
      <c r="T46" s="42">
        <v>0</v>
      </c>
    </row>
    <row r="47" spans="2:20" ht="18" customHeight="1">
      <c r="B47" s="3" t="s">
        <v>163</v>
      </c>
      <c r="C47" s="3" t="s">
        <v>216</v>
      </c>
      <c r="D47" s="14" t="s">
        <v>131</v>
      </c>
      <c r="E47" s="7" t="s">
        <v>125</v>
      </c>
      <c r="F47" s="3" t="s">
        <v>147</v>
      </c>
      <c r="G47" s="25"/>
      <c r="H47" s="39">
        <v>1986</v>
      </c>
      <c r="I47" s="36" t="s">
        <v>139</v>
      </c>
      <c r="J47" s="52">
        <v>2102.77</v>
      </c>
      <c r="K47" s="103" t="s">
        <v>279</v>
      </c>
      <c r="M47" s="107">
        <v>2103</v>
      </c>
      <c r="N47" s="103" t="s">
        <v>279</v>
      </c>
      <c r="P47" s="119">
        <f t="shared" si="4"/>
        <v>12437884.550000001</v>
      </c>
      <c r="Q47" s="26">
        <f t="shared" si="5"/>
        <v>0</v>
      </c>
      <c r="R47" s="26">
        <f t="shared" si="6"/>
        <v>0</v>
      </c>
      <c r="S47" s="42">
        <f t="shared" si="7"/>
        <v>12437884.550000001</v>
      </c>
      <c r="T47" s="42">
        <v>0</v>
      </c>
    </row>
    <row r="48" spans="2:20" ht="18" customHeight="1">
      <c r="B48" s="3" t="s">
        <v>163</v>
      </c>
      <c r="C48" s="3" t="s">
        <v>216</v>
      </c>
      <c r="D48" s="14" t="s">
        <v>131</v>
      </c>
      <c r="E48" s="7" t="s">
        <v>125</v>
      </c>
      <c r="F48" s="3" t="s">
        <v>147</v>
      </c>
      <c r="G48" s="25"/>
      <c r="H48" s="39">
        <v>1987</v>
      </c>
      <c r="I48" s="36" t="s">
        <v>139</v>
      </c>
      <c r="J48" s="52">
        <v>1462.6</v>
      </c>
      <c r="K48" s="103" t="s">
        <v>279</v>
      </c>
      <c r="M48" s="107">
        <v>1463</v>
      </c>
      <c r="N48" s="103" t="s">
        <v>279</v>
      </c>
      <c r="P48" s="119">
        <f t="shared" si="4"/>
        <v>8651279</v>
      </c>
      <c r="Q48" s="26">
        <f t="shared" si="5"/>
        <v>0</v>
      </c>
      <c r="R48" s="26">
        <f t="shared" si="6"/>
        <v>0</v>
      </c>
      <c r="S48" s="42">
        <f t="shared" si="7"/>
        <v>8651279</v>
      </c>
      <c r="T48" s="42">
        <v>0</v>
      </c>
    </row>
    <row r="49" spans="2:20" ht="18" customHeight="1">
      <c r="B49" s="3" t="s">
        <v>163</v>
      </c>
      <c r="C49" s="3" t="s">
        <v>216</v>
      </c>
      <c r="D49" s="14" t="s">
        <v>131</v>
      </c>
      <c r="E49" s="7" t="s">
        <v>125</v>
      </c>
      <c r="F49" s="3" t="s">
        <v>147</v>
      </c>
      <c r="G49" s="25"/>
      <c r="H49" s="39">
        <v>1986</v>
      </c>
      <c r="I49" s="36" t="s">
        <v>139</v>
      </c>
      <c r="J49" s="52">
        <v>1462.6</v>
      </c>
      <c r="K49" s="103" t="s">
        <v>279</v>
      </c>
      <c r="M49" s="107">
        <v>1463</v>
      </c>
      <c r="N49" s="103" t="s">
        <v>279</v>
      </c>
      <c r="P49" s="119">
        <f t="shared" si="4"/>
        <v>8651279</v>
      </c>
      <c r="Q49" s="26">
        <f t="shared" si="5"/>
        <v>0</v>
      </c>
      <c r="R49" s="26">
        <f t="shared" si="6"/>
        <v>0</v>
      </c>
      <c r="S49" s="42">
        <f t="shared" si="7"/>
        <v>8651279</v>
      </c>
      <c r="T49" s="42">
        <v>0</v>
      </c>
    </row>
    <row r="50" spans="2:20" ht="18" customHeight="1">
      <c r="B50" s="3" t="s">
        <v>163</v>
      </c>
      <c r="C50" s="3" t="s">
        <v>216</v>
      </c>
      <c r="D50" s="14" t="s">
        <v>131</v>
      </c>
      <c r="E50" s="7" t="s">
        <v>125</v>
      </c>
      <c r="F50" s="3" t="s">
        <v>147</v>
      </c>
      <c r="G50" s="25"/>
      <c r="H50" s="39">
        <v>1988</v>
      </c>
      <c r="I50" s="36" t="s">
        <v>139</v>
      </c>
      <c r="J50" s="52">
        <v>1670.72</v>
      </c>
      <c r="K50" s="103" t="s">
        <v>279</v>
      </c>
      <c r="M50" s="107">
        <v>1671</v>
      </c>
      <c r="N50" s="103" t="s">
        <v>279</v>
      </c>
      <c r="P50" s="119">
        <f t="shared" si="4"/>
        <v>9882308.8000000007</v>
      </c>
      <c r="Q50" s="26">
        <f t="shared" si="5"/>
        <v>0</v>
      </c>
      <c r="R50" s="26">
        <f t="shared" si="6"/>
        <v>0</v>
      </c>
      <c r="S50" s="42">
        <f t="shared" si="7"/>
        <v>9882308.8000000007</v>
      </c>
      <c r="T50" s="42">
        <v>0</v>
      </c>
    </row>
    <row r="51" spans="2:20" ht="18" customHeight="1">
      <c r="B51" s="3" t="s">
        <v>163</v>
      </c>
      <c r="C51" s="3" t="s">
        <v>216</v>
      </c>
      <c r="D51" s="14" t="s">
        <v>131</v>
      </c>
      <c r="E51" s="7" t="s">
        <v>125</v>
      </c>
      <c r="F51" s="3" t="s">
        <v>147</v>
      </c>
      <c r="G51" s="25"/>
      <c r="H51" s="39">
        <v>1990</v>
      </c>
      <c r="I51" s="36" t="s">
        <v>128</v>
      </c>
      <c r="J51" s="52">
        <v>2035.13</v>
      </c>
      <c r="K51" s="103" t="s">
        <v>279</v>
      </c>
      <c r="M51" s="107">
        <v>2035</v>
      </c>
      <c r="N51" s="103" t="s">
        <v>279</v>
      </c>
      <c r="P51" s="119">
        <f t="shared" si="4"/>
        <v>12037793.950000001</v>
      </c>
      <c r="Q51" s="26">
        <f t="shared" si="5"/>
        <v>0</v>
      </c>
      <c r="R51" s="26">
        <f t="shared" si="6"/>
        <v>0</v>
      </c>
      <c r="S51" s="42">
        <f t="shared" si="7"/>
        <v>12037793.950000001</v>
      </c>
      <c r="T51" s="42">
        <v>0</v>
      </c>
    </row>
    <row r="52" spans="2:20" ht="18" customHeight="1">
      <c r="B52" s="3" t="s">
        <v>163</v>
      </c>
      <c r="C52" s="3" t="s">
        <v>216</v>
      </c>
      <c r="D52" s="14" t="s">
        <v>131</v>
      </c>
      <c r="E52" s="7" t="s">
        <v>125</v>
      </c>
      <c r="F52" s="3" t="s">
        <v>147</v>
      </c>
      <c r="G52" s="25"/>
      <c r="H52" s="39">
        <v>1993</v>
      </c>
      <c r="I52" s="36" t="s">
        <v>128</v>
      </c>
      <c r="J52" s="52">
        <v>847.28</v>
      </c>
      <c r="K52" s="103" t="s">
        <v>279</v>
      </c>
      <c r="M52" s="107">
        <v>847</v>
      </c>
      <c r="N52" s="103" t="s">
        <v>279</v>
      </c>
      <c r="P52" s="119">
        <f t="shared" si="4"/>
        <v>5011661.2</v>
      </c>
      <c r="Q52" s="26">
        <f t="shared" si="5"/>
        <v>0</v>
      </c>
      <c r="R52" s="26">
        <f t="shared" si="6"/>
        <v>0</v>
      </c>
      <c r="S52" s="42">
        <f t="shared" si="7"/>
        <v>5011661.2</v>
      </c>
      <c r="T52" s="42">
        <v>0</v>
      </c>
    </row>
    <row r="53" spans="2:20" ht="18" customHeight="1">
      <c r="B53" s="3" t="s">
        <v>163</v>
      </c>
      <c r="C53" s="3" t="s">
        <v>216</v>
      </c>
      <c r="D53" s="14" t="s">
        <v>131</v>
      </c>
      <c r="E53" s="7" t="s">
        <v>125</v>
      </c>
      <c r="F53" s="3" t="s">
        <v>147</v>
      </c>
      <c r="G53" s="25"/>
      <c r="H53" s="39">
        <v>1987</v>
      </c>
      <c r="I53" s="36" t="s">
        <v>128</v>
      </c>
      <c r="J53" s="52">
        <v>1203.1600000000001</v>
      </c>
      <c r="K53" s="103" t="s">
        <v>279</v>
      </c>
      <c r="M53" s="107">
        <v>1203</v>
      </c>
      <c r="N53" s="103" t="s">
        <v>279</v>
      </c>
      <c r="P53" s="119">
        <f t="shared" si="4"/>
        <v>7116691.4000000004</v>
      </c>
      <c r="Q53" s="26">
        <f t="shared" si="5"/>
        <v>0</v>
      </c>
      <c r="R53" s="26">
        <f t="shared" si="6"/>
        <v>0</v>
      </c>
      <c r="S53" s="42">
        <f t="shared" si="7"/>
        <v>7116691.4000000004</v>
      </c>
      <c r="T53" s="42">
        <v>0</v>
      </c>
    </row>
    <row r="54" spans="2:20" ht="18" customHeight="1">
      <c r="B54" s="3" t="s">
        <v>163</v>
      </c>
      <c r="C54" s="3" t="s">
        <v>216</v>
      </c>
      <c r="D54" s="14" t="s">
        <v>131</v>
      </c>
      <c r="E54" s="7" t="s">
        <v>125</v>
      </c>
      <c r="F54" s="3" t="s">
        <v>147</v>
      </c>
      <c r="G54" s="25" t="s">
        <v>353</v>
      </c>
      <c r="H54" s="39">
        <v>2010</v>
      </c>
      <c r="I54" s="36" t="s">
        <v>239</v>
      </c>
      <c r="J54" s="52">
        <v>64.239999999999995</v>
      </c>
      <c r="K54" s="103" t="s">
        <v>279</v>
      </c>
      <c r="M54" s="107">
        <v>64.239999999999995</v>
      </c>
      <c r="N54" s="103" t="s">
        <v>279</v>
      </c>
      <c r="P54" s="119">
        <f t="shared" si="4"/>
        <v>379979.6</v>
      </c>
      <c r="Q54" s="26">
        <f t="shared" si="5"/>
        <v>0</v>
      </c>
      <c r="R54" s="26">
        <f t="shared" si="6"/>
        <v>0</v>
      </c>
      <c r="S54" s="42">
        <f t="shared" si="7"/>
        <v>379979.6</v>
      </c>
      <c r="T54" s="42">
        <v>0</v>
      </c>
    </row>
    <row r="55" spans="2:20" ht="6" customHeight="1">
      <c r="B55" s="31"/>
      <c r="C55" s="31"/>
      <c r="D55" s="43"/>
      <c r="E55" s="44"/>
      <c r="F55" s="31"/>
      <c r="G55" s="31"/>
      <c r="H55" s="44"/>
      <c r="I55" s="43"/>
      <c r="J55" s="53"/>
      <c r="K55" s="105"/>
      <c r="M55" s="109"/>
      <c r="N55" s="105"/>
      <c r="P55" s="120"/>
      <c r="Q55" s="32"/>
      <c r="R55" s="32"/>
      <c r="S55" s="45"/>
      <c r="T55" s="45"/>
    </row>
    <row r="56" spans="2:20" ht="18" customHeight="1">
      <c r="B56" s="3" t="s">
        <v>164</v>
      </c>
      <c r="C56" s="3" t="s">
        <v>217</v>
      </c>
      <c r="D56" s="14" t="s">
        <v>145</v>
      </c>
      <c r="E56" s="7" t="s">
        <v>125</v>
      </c>
      <c r="F56" s="3" t="s">
        <v>147</v>
      </c>
      <c r="G56" s="25" t="s">
        <v>370</v>
      </c>
      <c r="H56" s="39">
        <v>1989</v>
      </c>
      <c r="I56" s="36">
        <v>3</v>
      </c>
      <c r="J56" s="52">
        <v>2604</v>
      </c>
      <c r="K56" s="103" t="s">
        <v>279</v>
      </c>
      <c r="M56" s="107">
        <v>2604</v>
      </c>
      <c r="N56" s="103" t="s">
        <v>279</v>
      </c>
      <c r="P56" s="119">
        <f t="shared" si="4"/>
        <v>15402660</v>
      </c>
      <c r="Q56" s="26">
        <f t="shared" si="5"/>
        <v>0</v>
      </c>
      <c r="R56" s="26">
        <f t="shared" si="6"/>
        <v>0</v>
      </c>
      <c r="S56" s="42">
        <f t="shared" si="7"/>
        <v>15402660</v>
      </c>
      <c r="T56" s="42">
        <v>0</v>
      </c>
    </row>
    <row r="57" spans="2:20" ht="18" customHeight="1">
      <c r="B57" s="3" t="s">
        <v>164</v>
      </c>
      <c r="C57" s="3" t="s">
        <v>217</v>
      </c>
      <c r="D57" s="14" t="s">
        <v>145</v>
      </c>
      <c r="E57" s="7" t="s">
        <v>125</v>
      </c>
      <c r="F57" s="3" t="s">
        <v>147</v>
      </c>
      <c r="G57" s="25" t="s">
        <v>371</v>
      </c>
      <c r="H57" s="39">
        <v>1988</v>
      </c>
      <c r="I57" s="36">
        <v>3</v>
      </c>
      <c r="J57" s="52">
        <v>2372</v>
      </c>
      <c r="K57" s="103" t="s">
        <v>279</v>
      </c>
      <c r="M57" s="107">
        <v>2372</v>
      </c>
      <c r="N57" s="103" t="s">
        <v>279</v>
      </c>
      <c r="P57" s="119">
        <f t="shared" si="4"/>
        <v>14030380</v>
      </c>
      <c r="Q57" s="26">
        <f t="shared" si="5"/>
        <v>0</v>
      </c>
      <c r="R57" s="26">
        <f t="shared" si="6"/>
        <v>0</v>
      </c>
      <c r="S57" s="42">
        <f t="shared" si="7"/>
        <v>14030380</v>
      </c>
      <c r="T57" s="42">
        <v>0</v>
      </c>
    </row>
    <row r="58" spans="2:20" ht="18" customHeight="1">
      <c r="B58" s="3" t="s">
        <v>164</v>
      </c>
      <c r="C58" s="3" t="s">
        <v>217</v>
      </c>
      <c r="D58" s="14" t="s">
        <v>145</v>
      </c>
      <c r="E58" s="7" t="s">
        <v>125</v>
      </c>
      <c r="F58" s="3" t="s">
        <v>147</v>
      </c>
      <c r="G58" s="25" t="s">
        <v>372</v>
      </c>
      <c r="H58" s="39">
        <v>1989</v>
      </c>
      <c r="I58" s="36">
        <v>3</v>
      </c>
      <c r="J58" s="52">
        <v>1670</v>
      </c>
      <c r="K58" s="103" t="s">
        <v>279</v>
      </c>
      <c r="M58" s="107">
        <v>1670</v>
      </c>
      <c r="N58" s="103" t="s">
        <v>279</v>
      </c>
      <c r="P58" s="119">
        <f t="shared" si="4"/>
        <v>9878050</v>
      </c>
      <c r="Q58" s="26">
        <f t="shared" si="5"/>
        <v>0</v>
      </c>
      <c r="R58" s="26">
        <f t="shared" si="6"/>
        <v>0</v>
      </c>
      <c r="S58" s="42">
        <f t="shared" si="7"/>
        <v>9878050</v>
      </c>
      <c r="T58" s="42">
        <v>0</v>
      </c>
    </row>
    <row r="59" spans="2:20" ht="18" customHeight="1">
      <c r="B59" s="3" t="s">
        <v>164</v>
      </c>
      <c r="C59" s="3" t="s">
        <v>217</v>
      </c>
      <c r="D59" s="14" t="s">
        <v>145</v>
      </c>
      <c r="E59" s="7" t="s">
        <v>125</v>
      </c>
      <c r="F59" s="3" t="s">
        <v>147</v>
      </c>
      <c r="G59" s="25" t="s">
        <v>373</v>
      </c>
      <c r="H59" s="39">
        <v>1989</v>
      </c>
      <c r="I59" s="36">
        <v>1</v>
      </c>
      <c r="J59" s="52">
        <v>2203</v>
      </c>
      <c r="K59" s="103" t="s">
        <v>279</v>
      </c>
      <c r="M59" s="107">
        <v>2230</v>
      </c>
      <c r="N59" s="103" t="s">
        <v>279</v>
      </c>
      <c r="P59" s="119">
        <f t="shared" si="4"/>
        <v>13030745</v>
      </c>
      <c r="Q59" s="26">
        <f t="shared" si="5"/>
        <v>0</v>
      </c>
      <c r="R59" s="26">
        <f t="shared" si="6"/>
        <v>0</v>
      </c>
      <c r="S59" s="42">
        <f t="shared" si="7"/>
        <v>13030745</v>
      </c>
      <c r="T59" s="42">
        <v>0</v>
      </c>
    </row>
    <row r="60" spans="2:20" ht="18" customHeight="1">
      <c r="B60" s="3" t="s">
        <v>164</v>
      </c>
      <c r="C60" s="3" t="s">
        <v>217</v>
      </c>
      <c r="D60" s="14" t="s">
        <v>145</v>
      </c>
      <c r="E60" s="7" t="s">
        <v>125</v>
      </c>
      <c r="F60" s="3" t="s">
        <v>147</v>
      </c>
      <c r="G60" s="25" t="s">
        <v>374</v>
      </c>
      <c r="H60" s="39">
        <v>1990</v>
      </c>
      <c r="I60" s="36">
        <v>3</v>
      </c>
      <c r="J60" s="52">
        <v>1670</v>
      </c>
      <c r="K60" s="103" t="s">
        <v>279</v>
      </c>
      <c r="M60" s="107">
        <v>1670</v>
      </c>
      <c r="N60" s="103" t="s">
        <v>279</v>
      </c>
      <c r="P60" s="119">
        <f t="shared" si="4"/>
        <v>9878050</v>
      </c>
      <c r="Q60" s="26">
        <f t="shared" si="5"/>
        <v>0</v>
      </c>
      <c r="R60" s="26">
        <f t="shared" si="6"/>
        <v>0</v>
      </c>
      <c r="S60" s="42">
        <f t="shared" si="7"/>
        <v>9878050</v>
      </c>
      <c r="T60" s="42">
        <v>0</v>
      </c>
    </row>
    <row r="61" spans="2:20" ht="18" customHeight="1">
      <c r="B61" s="3" t="s">
        <v>164</v>
      </c>
      <c r="C61" s="3" t="s">
        <v>217</v>
      </c>
      <c r="D61" s="14" t="s">
        <v>145</v>
      </c>
      <c r="E61" s="7" t="s">
        <v>125</v>
      </c>
      <c r="F61" s="3" t="s">
        <v>147</v>
      </c>
      <c r="G61" s="25" t="s">
        <v>375</v>
      </c>
      <c r="H61" s="39">
        <v>1991</v>
      </c>
      <c r="I61" s="36">
        <v>3</v>
      </c>
      <c r="J61" s="52">
        <v>1904</v>
      </c>
      <c r="K61" s="103" t="s">
        <v>279</v>
      </c>
      <c r="M61" s="107">
        <v>1904</v>
      </c>
      <c r="N61" s="103" t="s">
        <v>279</v>
      </c>
      <c r="P61" s="119">
        <f t="shared" si="4"/>
        <v>11262160</v>
      </c>
      <c r="Q61" s="26">
        <f t="shared" si="5"/>
        <v>0</v>
      </c>
      <c r="R61" s="26">
        <f t="shared" si="6"/>
        <v>0</v>
      </c>
      <c r="S61" s="42">
        <f t="shared" si="7"/>
        <v>11262160</v>
      </c>
      <c r="T61" s="42">
        <v>0</v>
      </c>
    </row>
    <row r="62" spans="2:20" ht="18" customHeight="1">
      <c r="B62" s="3" t="s">
        <v>164</v>
      </c>
      <c r="C62" s="3" t="s">
        <v>217</v>
      </c>
      <c r="D62" s="14" t="s">
        <v>145</v>
      </c>
      <c r="E62" s="7" t="s">
        <v>125</v>
      </c>
      <c r="F62" s="3" t="s">
        <v>147</v>
      </c>
      <c r="G62" s="25" t="s">
        <v>376</v>
      </c>
      <c r="H62" s="39">
        <v>1993</v>
      </c>
      <c r="I62" s="36">
        <v>1</v>
      </c>
      <c r="J62" s="52">
        <v>2140</v>
      </c>
      <c r="K62" s="103" t="s">
        <v>279</v>
      </c>
      <c r="M62" s="107">
        <v>2140</v>
      </c>
      <c r="N62" s="103" t="s">
        <v>279</v>
      </c>
      <c r="P62" s="119">
        <f t="shared" si="4"/>
        <v>12658100</v>
      </c>
      <c r="Q62" s="26">
        <f t="shared" si="5"/>
        <v>0</v>
      </c>
      <c r="R62" s="26">
        <f t="shared" si="6"/>
        <v>0</v>
      </c>
      <c r="S62" s="42">
        <f t="shared" si="7"/>
        <v>12658100</v>
      </c>
      <c r="T62" s="42">
        <v>0</v>
      </c>
    </row>
    <row r="63" spans="2:20" ht="18" customHeight="1">
      <c r="B63" s="3" t="s">
        <v>164</v>
      </c>
      <c r="C63" s="3" t="s">
        <v>217</v>
      </c>
      <c r="D63" s="14" t="s">
        <v>145</v>
      </c>
      <c r="E63" s="7" t="s">
        <v>125</v>
      </c>
      <c r="F63" s="3" t="s">
        <v>147</v>
      </c>
      <c r="G63" s="25" t="s">
        <v>377</v>
      </c>
      <c r="H63" s="39">
        <v>1996</v>
      </c>
      <c r="I63" s="36">
        <v>2</v>
      </c>
      <c r="J63" s="52">
        <v>3932</v>
      </c>
      <c r="K63" s="103" t="s">
        <v>279</v>
      </c>
      <c r="M63" s="107">
        <v>2932</v>
      </c>
      <c r="N63" s="103" t="s">
        <v>279</v>
      </c>
      <c r="P63" s="119">
        <f t="shared" si="4"/>
        <v>23257780</v>
      </c>
      <c r="Q63" s="26">
        <f t="shared" si="5"/>
        <v>0</v>
      </c>
      <c r="R63" s="26">
        <f t="shared" si="6"/>
        <v>0</v>
      </c>
      <c r="S63" s="42">
        <f t="shared" si="7"/>
        <v>23257780</v>
      </c>
      <c r="T63" s="42">
        <v>0</v>
      </c>
    </row>
    <row r="64" spans="2:20" ht="6" customHeight="1">
      <c r="B64" s="31"/>
      <c r="C64" s="31"/>
      <c r="D64" s="43"/>
      <c r="E64" s="44"/>
      <c r="F64" s="31"/>
      <c r="G64" s="31"/>
      <c r="H64" s="44"/>
      <c r="I64" s="43"/>
      <c r="J64" s="53"/>
      <c r="K64" s="105"/>
      <c r="M64" s="109"/>
      <c r="N64" s="105"/>
      <c r="P64" s="120"/>
      <c r="Q64" s="32"/>
      <c r="R64" s="32"/>
      <c r="S64" s="45"/>
      <c r="T64" s="45"/>
    </row>
    <row r="65" spans="2:20" ht="18" customHeight="1">
      <c r="B65" s="3" t="s">
        <v>165</v>
      </c>
      <c r="C65" s="3" t="s">
        <v>207</v>
      </c>
      <c r="D65" s="14" t="s">
        <v>183</v>
      </c>
      <c r="E65" s="7" t="s">
        <v>125</v>
      </c>
      <c r="F65" s="3" t="s">
        <v>147</v>
      </c>
      <c r="G65" s="25"/>
      <c r="H65" s="39">
        <v>1861</v>
      </c>
      <c r="I65" s="36" t="s">
        <v>172</v>
      </c>
      <c r="J65" s="52">
        <v>2434.2199999999998</v>
      </c>
      <c r="K65" s="103" t="s">
        <v>282</v>
      </c>
      <c r="M65" s="107">
        <v>2434.2199999999998</v>
      </c>
      <c r="N65" s="117" t="s">
        <v>279</v>
      </c>
      <c r="P65" s="119">
        <f t="shared" si="4"/>
        <v>0</v>
      </c>
      <c r="Q65" s="26">
        <f t="shared" si="5"/>
        <v>17998014.125</v>
      </c>
      <c r="R65" s="26">
        <f t="shared" si="6"/>
        <v>0</v>
      </c>
      <c r="S65" s="42">
        <f t="shared" si="7"/>
        <v>17998014.125</v>
      </c>
      <c r="T65" s="42">
        <v>0</v>
      </c>
    </row>
    <row r="66" spans="2:20" ht="18" customHeight="1">
      <c r="B66" s="3" t="s">
        <v>165</v>
      </c>
      <c r="C66" s="3" t="s">
        <v>207</v>
      </c>
      <c r="D66" s="14" t="s">
        <v>183</v>
      </c>
      <c r="E66" s="7" t="s">
        <v>125</v>
      </c>
      <c r="F66" s="3" t="s">
        <v>147</v>
      </c>
      <c r="G66" s="25"/>
      <c r="H66" s="39">
        <v>1974</v>
      </c>
      <c r="I66" s="36" t="s">
        <v>172</v>
      </c>
      <c r="J66" s="52">
        <v>854.21</v>
      </c>
      <c r="K66" s="103" t="s">
        <v>279</v>
      </c>
      <c r="M66" s="107">
        <v>854</v>
      </c>
      <c r="N66" s="103" t="s">
        <v>279</v>
      </c>
      <c r="P66" s="119">
        <f t="shared" si="4"/>
        <v>5052652.1500000004</v>
      </c>
      <c r="Q66" s="26">
        <f t="shared" si="5"/>
        <v>0</v>
      </c>
      <c r="R66" s="26">
        <f t="shared" si="6"/>
        <v>0</v>
      </c>
      <c r="S66" s="42">
        <f t="shared" si="7"/>
        <v>5052652.1500000004</v>
      </c>
      <c r="T66" s="42">
        <v>0</v>
      </c>
    </row>
    <row r="67" spans="2:20" ht="18" customHeight="1">
      <c r="B67" s="3" t="s">
        <v>165</v>
      </c>
      <c r="C67" s="3" t="s">
        <v>207</v>
      </c>
      <c r="D67" s="14" t="s">
        <v>183</v>
      </c>
      <c r="E67" s="7" t="s">
        <v>125</v>
      </c>
      <c r="F67" s="3" t="s">
        <v>147</v>
      </c>
      <c r="G67" s="25"/>
      <c r="H67" s="39">
        <v>1861</v>
      </c>
      <c r="I67" s="36" t="s">
        <v>239</v>
      </c>
      <c r="J67" s="52">
        <v>364</v>
      </c>
      <c r="K67" s="103" t="s">
        <v>282</v>
      </c>
      <c r="M67" s="107">
        <v>364</v>
      </c>
      <c r="N67" s="117" t="s">
        <v>279</v>
      </c>
      <c r="P67" s="119">
        <f t="shared" si="4"/>
        <v>0</v>
      </c>
      <c r="Q67" s="26">
        <f t="shared" si="5"/>
        <v>2691325</v>
      </c>
      <c r="R67" s="26">
        <f t="shared" si="6"/>
        <v>0</v>
      </c>
      <c r="S67" s="42">
        <f t="shared" si="7"/>
        <v>2691325</v>
      </c>
      <c r="T67" s="42">
        <v>0</v>
      </c>
    </row>
    <row r="68" spans="2:20" ht="6" customHeight="1">
      <c r="B68" s="31"/>
      <c r="C68" s="31"/>
      <c r="D68" s="43"/>
      <c r="E68" s="44"/>
      <c r="F68" s="31"/>
      <c r="G68" s="31"/>
      <c r="H68" s="44"/>
      <c r="I68" s="43"/>
      <c r="J68" s="53"/>
      <c r="K68" s="105"/>
      <c r="M68" s="109"/>
      <c r="N68" s="105"/>
      <c r="P68" s="120"/>
      <c r="Q68" s="32"/>
      <c r="R68" s="32"/>
      <c r="S68" s="45"/>
      <c r="T68" s="45"/>
    </row>
    <row r="69" spans="2:20" ht="18" customHeight="1">
      <c r="B69" s="3" t="s">
        <v>523</v>
      </c>
      <c r="C69" s="3" t="s">
        <v>218</v>
      </c>
      <c r="D69" s="14" t="s">
        <v>182</v>
      </c>
      <c r="E69" s="7" t="s">
        <v>125</v>
      </c>
      <c r="F69" s="3" t="s">
        <v>147</v>
      </c>
      <c r="G69" s="25" t="s">
        <v>381</v>
      </c>
      <c r="H69" s="39" t="s">
        <v>380</v>
      </c>
      <c r="I69" s="36" t="s">
        <v>173</v>
      </c>
      <c r="J69" s="52">
        <v>2593.08</v>
      </c>
      <c r="K69" s="103" t="s">
        <v>282</v>
      </c>
      <c r="M69" s="107">
        <v>2802</v>
      </c>
      <c r="N69" s="103" t="s">
        <v>279</v>
      </c>
      <c r="P69" s="119">
        <f t="shared" ref="P69:P106" si="12">IF(T69&gt;0,0,IF(K69="standardowy",J69*$P$4,0))</f>
        <v>0</v>
      </c>
      <c r="Q69" s="26">
        <f t="shared" ref="Q69:Q106" si="13">IF(T69&gt;0,0,IF(K69="zabytkowy",J69*$Q$4,0))</f>
        <v>19172585.25</v>
      </c>
      <c r="R69" s="26">
        <f t="shared" ref="R69:R106" si="14">IF(T69&gt;0,0,IF(K69="inny",J69*$R$4,0))</f>
        <v>0</v>
      </c>
      <c r="S69" s="42">
        <f t="shared" ref="S69:S106" si="15">SUM(P69:R69)</f>
        <v>19172585.25</v>
      </c>
      <c r="T69" s="42">
        <v>0</v>
      </c>
    </row>
    <row r="70" spans="2:20" ht="18" customHeight="1">
      <c r="B70" s="3" t="s">
        <v>523</v>
      </c>
      <c r="C70" s="3" t="s">
        <v>218</v>
      </c>
      <c r="D70" s="14" t="s">
        <v>182</v>
      </c>
      <c r="E70" s="7" t="s">
        <v>125</v>
      </c>
      <c r="F70" s="3" t="s">
        <v>147</v>
      </c>
      <c r="G70" s="25" t="s">
        <v>379</v>
      </c>
      <c r="H70" s="39">
        <v>1970</v>
      </c>
      <c r="I70" s="36"/>
      <c r="J70" s="52">
        <v>209.02</v>
      </c>
      <c r="K70" s="103" t="s">
        <v>285</v>
      </c>
      <c r="M70" s="107"/>
      <c r="N70" s="103"/>
      <c r="P70" s="119">
        <f t="shared" ref="P70" si="16">IF(T70&gt;0,0,IF(K70="standardowy",J70*$P$4,0))</f>
        <v>0</v>
      </c>
      <c r="Q70" s="26">
        <f t="shared" ref="Q70" si="17">IF(T70&gt;0,0,IF(K70="zabytkowy",J70*$Q$4,0))</f>
        <v>0</v>
      </c>
      <c r="R70" s="26">
        <f t="shared" ref="R70" si="18">IF(T70&gt;0,0,IF(K70="inny",J70*$R$4,0))</f>
        <v>470295</v>
      </c>
      <c r="S70" s="42">
        <f t="shared" ref="S70" si="19">SUM(P70:R70)</f>
        <v>470295</v>
      </c>
      <c r="T70" s="42">
        <v>0</v>
      </c>
    </row>
    <row r="71" spans="2:20" ht="6" customHeight="1">
      <c r="B71" s="31"/>
      <c r="C71" s="31"/>
      <c r="D71" s="43"/>
      <c r="E71" s="44"/>
      <c r="F71" s="31"/>
      <c r="G71" s="31"/>
      <c r="H71" s="44"/>
      <c r="I71" s="43"/>
      <c r="J71" s="53"/>
      <c r="K71" s="105"/>
      <c r="M71" s="109"/>
      <c r="N71" s="105"/>
      <c r="P71" s="120"/>
      <c r="Q71" s="32"/>
      <c r="R71" s="32"/>
      <c r="S71" s="45"/>
      <c r="T71" s="45"/>
    </row>
    <row r="72" spans="2:20" ht="18" customHeight="1">
      <c r="B72" s="3" t="s">
        <v>22</v>
      </c>
      <c r="C72" s="3" t="s">
        <v>126</v>
      </c>
      <c r="D72" s="14" t="s">
        <v>138</v>
      </c>
      <c r="E72" s="7" t="s">
        <v>125</v>
      </c>
      <c r="F72" s="3" t="s">
        <v>147</v>
      </c>
      <c r="G72" s="25" t="s">
        <v>382</v>
      </c>
      <c r="H72" s="39"/>
      <c r="I72" s="36"/>
      <c r="J72" s="52"/>
      <c r="K72" s="103"/>
      <c r="M72" s="107"/>
      <c r="N72" s="103"/>
      <c r="P72" s="119">
        <f t="shared" si="12"/>
        <v>0</v>
      </c>
      <c r="Q72" s="26">
        <f t="shared" si="13"/>
        <v>0</v>
      </c>
      <c r="R72" s="26">
        <f t="shared" si="14"/>
        <v>0</v>
      </c>
      <c r="S72" s="42">
        <f t="shared" si="15"/>
        <v>0</v>
      </c>
      <c r="T72" s="42">
        <v>0</v>
      </c>
    </row>
    <row r="73" spans="2:20" ht="6" customHeight="1">
      <c r="B73" s="31"/>
      <c r="C73" s="31"/>
      <c r="D73" s="43"/>
      <c r="E73" s="44"/>
      <c r="F73" s="31"/>
      <c r="G73" s="31"/>
      <c r="H73" s="44"/>
      <c r="I73" s="43"/>
      <c r="J73" s="53"/>
      <c r="K73" s="105"/>
      <c r="M73" s="109"/>
      <c r="N73" s="105"/>
      <c r="P73" s="120"/>
      <c r="Q73" s="32"/>
      <c r="R73" s="32"/>
      <c r="S73" s="45"/>
      <c r="T73" s="45"/>
    </row>
    <row r="74" spans="2:20" ht="18" customHeight="1">
      <c r="B74" s="3" t="s">
        <v>23</v>
      </c>
      <c r="C74" s="3" t="s">
        <v>207</v>
      </c>
      <c r="D74" s="14" t="s">
        <v>127</v>
      </c>
      <c r="E74" s="7" t="s">
        <v>125</v>
      </c>
      <c r="F74" s="3" t="s">
        <v>147</v>
      </c>
      <c r="G74" s="25"/>
      <c r="H74" s="39">
        <v>1891</v>
      </c>
      <c r="I74" s="36" t="s">
        <v>384</v>
      </c>
      <c r="J74" s="52">
        <v>2739.53</v>
      </c>
      <c r="K74" s="103" t="s">
        <v>282</v>
      </c>
      <c r="M74" s="110">
        <v>3704.83</v>
      </c>
      <c r="N74" s="117" t="s">
        <v>279</v>
      </c>
      <c r="P74" s="119">
        <f t="shared" si="12"/>
        <v>0</v>
      </c>
      <c r="Q74" s="26">
        <f t="shared" si="13"/>
        <v>20255399.9375</v>
      </c>
      <c r="R74" s="26">
        <f t="shared" si="14"/>
        <v>0</v>
      </c>
      <c r="S74" s="42">
        <f t="shared" si="15"/>
        <v>20255399.9375</v>
      </c>
      <c r="T74" s="42">
        <v>0</v>
      </c>
    </row>
    <row r="75" spans="2:20" ht="18" customHeight="1">
      <c r="B75" s="3" t="s">
        <v>23</v>
      </c>
      <c r="C75" s="3" t="s">
        <v>207</v>
      </c>
      <c r="D75" s="14" t="s">
        <v>127</v>
      </c>
      <c r="E75" s="7" t="s">
        <v>125</v>
      </c>
      <c r="F75" s="3" t="s">
        <v>147</v>
      </c>
      <c r="G75" s="25" t="s">
        <v>383</v>
      </c>
      <c r="H75" s="39">
        <v>2004</v>
      </c>
      <c r="I75" s="36" t="s">
        <v>239</v>
      </c>
      <c r="J75" s="52">
        <v>936.9</v>
      </c>
      <c r="K75" s="103" t="s">
        <v>279</v>
      </c>
      <c r="M75" s="107"/>
      <c r="N75" s="103"/>
      <c r="P75" s="119">
        <f t="shared" si="12"/>
        <v>5541763.5</v>
      </c>
      <c r="Q75" s="26">
        <f t="shared" si="13"/>
        <v>0</v>
      </c>
      <c r="R75" s="26">
        <f t="shared" si="14"/>
        <v>0</v>
      </c>
      <c r="S75" s="42">
        <f t="shared" si="15"/>
        <v>5541763.5</v>
      </c>
      <c r="T75" s="42">
        <v>0</v>
      </c>
    </row>
    <row r="76" spans="2:20" ht="6" customHeight="1">
      <c r="B76" s="31"/>
      <c r="C76" s="31"/>
      <c r="D76" s="43"/>
      <c r="E76" s="44"/>
      <c r="F76" s="31"/>
      <c r="G76" s="31"/>
      <c r="H76" s="44"/>
      <c r="I76" s="43"/>
      <c r="J76" s="53"/>
      <c r="K76" s="105"/>
      <c r="M76" s="109"/>
      <c r="N76" s="105"/>
      <c r="P76" s="120"/>
      <c r="Q76" s="32"/>
      <c r="R76" s="32"/>
      <c r="S76" s="45"/>
      <c r="T76" s="45"/>
    </row>
    <row r="77" spans="2:20" ht="18" customHeight="1">
      <c r="B77" s="3" t="s">
        <v>166</v>
      </c>
      <c r="C77" s="3" t="s">
        <v>219</v>
      </c>
      <c r="D77" s="14" t="s">
        <v>174</v>
      </c>
      <c r="E77" s="7" t="s">
        <v>125</v>
      </c>
      <c r="F77" s="3" t="s">
        <v>147</v>
      </c>
      <c r="G77" s="25" t="s">
        <v>388</v>
      </c>
      <c r="H77" s="39">
        <v>1980</v>
      </c>
      <c r="I77" s="36" t="s">
        <v>172</v>
      </c>
      <c r="J77" s="52">
        <v>4348</v>
      </c>
      <c r="K77" s="103" t="s">
        <v>279</v>
      </c>
      <c r="M77" s="107">
        <v>4348</v>
      </c>
      <c r="N77" s="103" t="s">
        <v>279</v>
      </c>
      <c r="P77" s="119">
        <f t="shared" si="12"/>
        <v>25718420</v>
      </c>
      <c r="Q77" s="26">
        <f t="shared" si="13"/>
        <v>0</v>
      </c>
      <c r="R77" s="26">
        <f t="shared" si="14"/>
        <v>0</v>
      </c>
      <c r="S77" s="42">
        <f t="shared" si="15"/>
        <v>25718420</v>
      </c>
      <c r="T77" s="42">
        <v>0</v>
      </c>
    </row>
    <row r="78" spans="2:20" ht="18" customHeight="1">
      <c r="B78" s="3" t="s">
        <v>166</v>
      </c>
      <c r="C78" s="3" t="s">
        <v>230</v>
      </c>
      <c r="D78" s="14" t="s">
        <v>283</v>
      </c>
      <c r="E78" s="7" t="s">
        <v>125</v>
      </c>
      <c r="F78" s="3" t="s">
        <v>147</v>
      </c>
      <c r="G78" s="25"/>
      <c r="H78" s="39"/>
      <c r="I78" s="36"/>
      <c r="J78" s="52">
        <v>1191.1199999999999</v>
      </c>
      <c r="K78" s="103" t="s">
        <v>279</v>
      </c>
      <c r="M78" s="107">
        <v>1191.1199999999999</v>
      </c>
      <c r="N78" s="103" t="s">
        <v>279</v>
      </c>
      <c r="P78" s="119">
        <f t="shared" si="12"/>
        <v>7045474.7999999998</v>
      </c>
      <c r="Q78" s="26">
        <f t="shared" si="13"/>
        <v>0</v>
      </c>
      <c r="R78" s="26">
        <f t="shared" si="14"/>
        <v>0</v>
      </c>
      <c r="S78" s="42">
        <f t="shared" si="15"/>
        <v>7045474.7999999998</v>
      </c>
      <c r="T78" s="42">
        <v>0</v>
      </c>
    </row>
    <row r="79" spans="2:20" ht="18" customHeight="1">
      <c r="B79" s="3" t="s">
        <v>166</v>
      </c>
      <c r="C79" s="3" t="s">
        <v>387</v>
      </c>
      <c r="D79" s="14"/>
      <c r="E79" s="7" t="s">
        <v>125</v>
      </c>
      <c r="F79" s="3" t="s">
        <v>147</v>
      </c>
      <c r="G79" s="25" t="s">
        <v>389</v>
      </c>
      <c r="H79" s="39">
        <v>2011</v>
      </c>
      <c r="I79" s="36" t="s">
        <v>239</v>
      </c>
      <c r="J79" s="52">
        <v>58.2</v>
      </c>
      <c r="K79" s="103" t="s">
        <v>279</v>
      </c>
      <c r="M79" s="107">
        <v>58.2</v>
      </c>
      <c r="N79" s="103" t="s">
        <v>279</v>
      </c>
      <c r="P79" s="119">
        <f t="shared" si="12"/>
        <v>344253</v>
      </c>
      <c r="Q79" s="26">
        <f t="shared" si="13"/>
        <v>0</v>
      </c>
      <c r="R79" s="26">
        <f t="shared" si="14"/>
        <v>0</v>
      </c>
      <c r="S79" s="42">
        <f t="shared" si="15"/>
        <v>344253</v>
      </c>
      <c r="T79" s="42">
        <v>0</v>
      </c>
    </row>
    <row r="80" spans="2:20" ht="18" customHeight="1">
      <c r="B80" s="3" t="s">
        <v>166</v>
      </c>
      <c r="C80" s="3" t="s">
        <v>203</v>
      </c>
      <c r="D80" s="14" t="s">
        <v>143</v>
      </c>
      <c r="E80" s="7" t="s">
        <v>125</v>
      </c>
      <c r="F80" s="3" t="s">
        <v>147</v>
      </c>
      <c r="G80" s="25" t="s">
        <v>524</v>
      </c>
      <c r="H80" s="39"/>
      <c r="I80" s="36"/>
      <c r="J80" s="52"/>
      <c r="K80" s="103"/>
      <c r="M80" s="107"/>
      <c r="N80" s="103"/>
      <c r="P80" s="119"/>
      <c r="Q80" s="26"/>
      <c r="R80" s="26"/>
      <c r="S80" s="42"/>
      <c r="T80" s="42"/>
    </row>
    <row r="81" spans="2:20" ht="6" customHeight="1">
      <c r="B81" s="31"/>
      <c r="C81" s="31"/>
      <c r="D81" s="43"/>
      <c r="E81" s="44"/>
      <c r="F81" s="31"/>
      <c r="G81" s="31"/>
      <c r="H81" s="44"/>
      <c r="I81" s="43"/>
      <c r="J81" s="53"/>
      <c r="K81" s="105"/>
      <c r="M81" s="109"/>
      <c r="N81" s="105"/>
      <c r="P81" s="120"/>
      <c r="Q81" s="32"/>
      <c r="R81" s="32"/>
      <c r="S81" s="45"/>
      <c r="T81" s="45"/>
    </row>
    <row r="82" spans="2:20" ht="18" customHeight="1">
      <c r="B82" s="3" t="s">
        <v>24</v>
      </c>
      <c r="C82" s="3" t="s">
        <v>203</v>
      </c>
      <c r="D82" s="14" t="s">
        <v>184</v>
      </c>
      <c r="E82" s="7" t="s">
        <v>125</v>
      </c>
      <c r="F82" s="3" t="s">
        <v>147</v>
      </c>
      <c r="G82" s="25"/>
      <c r="H82" s="39">
        <v>1963</v>
      </c>
      <c r="I82" s="36" t="s">
        <v>172</v>
      </c>
      <c r="J82" s="52">
        <v>2671.43</v>
      </c>
      <c r="K82" s="103" t="s">
        <v>279</v>
      </c>
      <c r="M82" s="110">
        <v>2444</v>
      </c>
      <c r="N82" s="103" t="s">
        <v>279</v>
      </c>
      <c r="P82" s="119">
        <f t="shared" si="12"/>
        <v>15801508.449999999</v>
      </c>
      <c r="Q82" s="26">
        <f t="shared" si="13"/>
        <v>0</v>
      </c>
      <c r="R82" s="26">
        <f t="shared" si="14"/>
        <v>0</v>
      </c>
      <c r="S82" s="42">
        <f t="shared" si="15"/>
        <v>15801508.449999999</v>
      </c>
      <c r="T82" s="42">
        <v>0</v>
      </c>
    </row>
    <row r="83" spans="2:20" ht="18" customHeight="1">
      <c r="B83" s="25" t="s">
        <v>24</v>
      </c>
      <c r="C83" s="25" t="s">
        <v>203</v>
      </c>
      <c r="D83" s="36" t="s">
        <v>184</v>
      </c>
      <c r="E83" s="7" t="s">
        <v>125</v>
      </c>
      <c r="F83" s="3" t="s">
        <v>147</v>
      </c>
      <c r="G83" s="25" t="s">
        <v>390</v>
      </c>
      <c r="H83" s="39"/>
      <c r="I83" s="36"/>
      <c r="J83" s="52">
        <v>48</v>
      </c>
      <c r="K83" s="103" t="s">
        <v>285</v>
      </c>
      <c r="M83" s="113" t="s">
        <v>542</v>
      </c>
      <c r="N83" s="118" t="s">
        <v>542</v>
      </c>
      <c r="P83" s="119">
        <f t="shared" si="12"/>
        <v>0</v>
      </c>
      <c r="Q83" s="26">
        <f t="shared" si="13"/>
        <v>0</v>
      </c>
      <c r="R83" s="26">
        <f t="shared" si="14"/>
        <v>108000</v>
      </c>
      <c r="S83" s="42">
        <f t="shared" si="15"/>
        <v>108000</v>
      </c>
      <c r="T83" s="42">
        <v>0</v>
      </c>
    </row>
    <row r="84" spans="2:20" ht="6" customHeight="1">
      <c r="B84" s="31"/>
      <c r="C84" s="31"/>
      <c r="D84" s="43"/>
      <c r="E84" s="44"/>
      <c r="F84" s="31"/>
      <c r="G84" s="31"/>
      <c r="H84" s="44"/>
      <c r="I84" s="43"/>
      <c r="J84" s="53"/>
      <c r="K84" s="105"/>
      <c r="M84" s="109"/>
      <c r="N84" s="105"/>
      <c r="P84" s="120"/>
      <c r="Q84" s="32"/>
      <c r="R84" s="32"/>
      <c r="S84" s="45"/>
      <c r="T84" s="45"/>
    </row>
    <row r="85" spans="2:20" ht="18" customHeight="1">
      <c r="B85" s="3" t="s">
        <v>3</v>
      </c>
      <c r="C85" s="3" t="s">
        <v>220</v>
      </c>
      <c r="D85" s="14" t="s">
        <v>133</v>
      </c>
      <c r="E85" s="7" t="s">
        <v>125</v>
      </c>
      <c r="F85" s="3" t="s">
        <v>147</v>
      </c>
      <c r="G85" s="25"/>
      <c r="H85" s="39">
        <v>1911</v>
      </c>
      <c r="I85" s="36" t="s">
        <v>173</v>
      </c>
      <c r="J85" s="52">
        <v>2876</v>
      </c>
      <c r="K85" s="103" t="s">
        <v>282</v>
      </c>
      <c r="M85" s="110">
        <v>1978</v>
      </c>
      <c r="N85" s="117" t="s">
        <v>279</v>
      </c>
      <c r="P85" s="119">
        <f t="shared" si="12"/>
        <v>0</v>
      </c>
      <c r="Q85" s="26">
        <f t="shared" si="13"/>
        <v>21264425</v>
      </c>
      <c r="R85" s="26">
        <f t="shared" si="14"/>
        <v>0</v>
      </c>
      <c r="S85" s="42">
        <f t="shared" si="15"/>
        <v>21264425</v>
      </c>
      <c r="T85" s="42">
        <v>0</v>
      </c>
    </row>
    <row r="86" spans="2:20" ht="18" customHeight="1">
      <c r="B86" s="3" t="s">
        <v>3</v>
      </c>
      <c r="C86" s="3" t="s">
        <v>220</v>
      </c>
      <c r="D86" s="14" t="s">
        <v>133</v>
      </c>
      <c r="E86" s="7" t="s">
        <v>125</v>
      </c>
      <c r="F86" s="3" t="s">
        <v>147</v>
      </c>
      <c r="G86" s="25" t="s">
        <v>526</v>
      </c>
      <c r="H86" s="39">
        <v>1911</v>
      </c>
      <c r="I86" s="36" t="s">
        <v>239</v>
      </c>
      <c r="J86" s="52">
        <v>294.04000000000002</v>
      </c>
      <c r="K86" s="103" t="s">
        <v>282</v>
      </c>
      <c r="M86" s="107">
        <v>294</v>
      </c>
      <c r="N86" s="117" t="s">
        <v>279</v>
      </c>
      <c r="P86" s="119">
        <f t="shared" si="12"/>
        <v>0</v>
      </c>
      <c r="Q86" s="26">
        <f t="shared" si="13"/>
        <v>2174058.25</v>
      </c>
      <c r="R86" s="26">
        <f t="shared" si="14"/>
        <v>0</v>
      </c>
      <c r="S86" s="42">
        <f t="shared" si="15"/>
        <v>2174058.25</v>
      </c>
      <c r="T86" s="42">
        <v>0</v>
      </c>
    </row>
    <row r="87" spans="2:20" ht="18" customHeight="1">
      <c r="B87" s="3" t="s">
        <v>3</v>
      </c>
      <c r="C87" s="3" t="s">
        <v>220</v>
      </c>
      <c r="D87" s="14" t="s">
        <v>525</v>
      </c>
      <c r="E87" s="7" t="s">
        <v>125</v>
      </c>
      <c r="F87" s="3" t="s">
        <v>147</v>
      </c>
      <c r="G87" s="25" t="s">
        <v>391</v>
      </c>
      <c r="H87" s="39">
        <v>1911</v>
      </c>
      <c r="I87" s="36" t="s">
        <v>172</v>
      </c>
      <c r="J87" s="52">
        <v>150</v>
      </c>
      <c r="K87" s="103" t="s">
        <v>282</v>
      </c>
      <c r="M87" s="107">
        <v>150</v>
      </c>
      <c r="N87" s="117" t="s">
        <v>279</v>
      </c>
      <c r="P87" s="119">
        <f t="shared" si="12"/>
        <v>0</v>
      </c>
      <c r="Q87" s="26">
        <f t="shared" si="13"/>
        <v>1109062.5</v>
      </c>
      <c r="R87" s="26">
        <f t="shared" si="14"/>
        <v>0</v>
      </c>
      <c r="S87" s="42">
        <f t="shared" si="15"/>
        <v>1109062.5</v>
      </c>
      <c r="T87" s="42">
        <v>0</v>
      </c>
    </row>
    <row r="88" spans="2:20" ht="6" customHeight="1">
      <c r="B88" s="31"/>
      <c r="C88" s="31"/>
      <c r="D88" s="43"/>
      <c r="E88" s="44"/>
      <c r="F88" s="31"/>
      <c r="G88" s="31"/>
      <c r="H88" s="44"/>
      <c r="I88" s="43"/>
      <c r="J88" s="53"/>
      <c r="K88" s="105"/>
      <c r="M88" s="109"/>
      <c r="N88" s="105"/>
      <c r="P88" s="120"/>
      <c r="Q88" s="32"/>
      <c r="R88" s="32"/>
      <c r="S88" s="45"/>
      <c r="T88" s="45"/>
    </row>
    <row r="89" spans="2:20" ht="18" customHeight="1">
      <c r="B89" s="3" t="s">
        <v>4</v>
      </c>
      <c r="C89" s="3" t="s">
        <v>199</v>
      </c>
      <c r="D89" s="14" t="s">
        <v>185</v>
      </c>
      <c r="E89" s="7" t="s">
        <v>125</v>
      </c>
      <c r="F89" s="3" t="s">
        <v>147</v>
      </c>
      <c r="G89" s="25" t="s">
        <v>370</v>
      </c>
      <c r="H89" s="39">
        <v>1982</v>
      </c>
      <c r="I89" s="36">
        <v>3</v>
      </c>
      <c r="J89" s="52">
        <v>2284.09</v>
      </c>
      <c r="K89" s="103" t="s">
        <v>279</v>
      </c>
      <c r="M89" s="107">
        <v>2284.09</v>
      </c>
      <c r="N89" s="103" t="s">
        <v>279</v>
      </c>
      <c r="P89" s="119">
        <f t="shared" si="12"/>
        <v>13510392.350000001</v>
      </c>
      <c r="Q89" s="26">
        <f t="shared" si="13"/>
        <v>0</v>
      </c>
      <c r="R89" s="26">
        <f t="shared" si="14"/>
        <v>0</v>
      </c>
      <c r="S89" s="42">
        <f t="shared" si="15"/>
        <v>13510392.350000001</v>
      </c>
      <c r="T89" s="42">
        <v>0</v>
      </c>
    </row>
    <row r="90" spans="2:20" ht="18" customHeight="1">
      <c r="B90" s="3" t="s">
        <v>4</v>
      </c>
      <c r="C90" s="3" t="s">
        <v>199</v>
      </c>
      <c r="D90" s="14" t="s">
        <v>185</v>
      </c>
      <c r="E90" s="7" t="s">
        <v>125</v>
      </c>
      <c r="F90" s="3" t="s">
        <v>147</v>
      </c>
      <c r="G90" s="25" t="s">
        <v>371</v>
      </c>
      <c r="H90" s="39">
        <v>1979</v>
      </c>
      <c r="I90" s="36">
        <v>3</v>
      </c>
      <c r="J90" s="52">
        <v>2027</v>
      </c>
      <c r="K90" s="103" t="s">
        <v>279</v>
      </c>
      <c r="M90" s="107">
        <v>2027</v>
      </c>
      <c r="N90" s="103" t="s">
        <v>279</v>
      </c>
      <c r="P90" s="119">
        <f t="shared" si="12"/>
        <v>11989705</v>
      </c>
      <c r="Q90" s="26">
        <f t="shared" si="13"/>
        <v>0</v>
      </c>
      <c r="R90" s="26">
        <f t="shared" si="14"/>
        <v>0</v>
      </c>
      <c r="S90" s="42">
        <f t="shared" si="15"/>
        <v>11989705</v>
      </c>
      <c r="T90" s="42">
        <v>0</v>
      </c>
    </row>
    <row r="91" spans="2:20" ht="18" customHeight="1">
      <c r="B91" s="3" t="s">
        <v>4</v>
      </c>
      <c r="C91" s="3" t="s">
        <v>199</v>
      </c>
      <c r="D91" s="14" t="s">
        <v>185</v>
      </c>
      <c r="E91" s="7" t="s">
        <v>125</v>
      </c>
      <c r="F91" s="3" t="s">
        <v>147</v>
      </c>
      <c r="G91" s="25" t="s">
        <v>372</v>
      </c>
      <c r="H91" s="39">
        <v>1980</v>
      </c>
      <c r="I91" s="36">
        <v>3</v>
      </c>
      <c r="J91" s="52">
        <v>1470.03</v>
      </c>
      <c r="K91" s="103" t="s">
        <v>279</v>
      </c>
      <c r="M91" s="107">
        <v>1470.03</v>
      </c>
      <c r="N91" s="103" t="s">
        <v>279</v>
      </c>
      <c r="P91" s="119">
        <f t="shared" si="12"/>
        <v>8695227.4499999993</v>
      </c>
      <c r="Q91" s="26">
        <f t="shared" si="13"/>
        <v>0</v>
      </c>
      <c r="R91" s="26">
        <f t="shared" si="14"/>
        <v>0</v>
      </c>
      <c r="S91" s="42">
        <f t="shared" si="15"/>
        <v>8695227.4499999993</v>
      </c>
      <c r="T91" s="42">
        <v>0</v>
      </c>
    </row>
    <row r="92" spans="2:20" ht="18" customHeight="1">
      <c r="B92" s="3" t="s">
        <v>4</v>
      </c>
      <c r="C92" s="3" t="s">
        <v>199</v>
      </c>
      <c r="D92" s="14" t="s">
        <v>185</v>
      </c>
      <c r="E92" s="7" t="s">
        <v>125</v>
      </c>
      <c r="F92" s="3" t="s">
        <v>147</v>
      </c>
      <c r="G92" s="25" t="s">
        <v>375</v>
      </c>
      <c r="H92" s="39">
        <v>1981</v>
      </c>
      <c r="I92" s="36">
        <v>3</v>
      </c>
      <c r="J92" s="52">
        <v>2026.86</v>
      </c>
      <c r="K92" s="103" t="s">
        <v>279</v>
      </c>
      <c r="M92" s="107">
        <v>2026.86</v>
      </c>
      <c r="N92" s="103" t="s">
        <v>279</v>
      </c>
      <c r="P92" s="119">
        <f t="shared" si="12"/>
        <v>11988876.899999999</v>
      </c>
      <c r="Q92" s="26">
        <f t="shared" si="13"/>
        <v>0</v>
      </c>
      <c r="R92" s="26">
        <f t="shared" si="14"/>
        <v>0</v>
      </c>
      <c r="S92" s="42">
        <f t="shared" si="15"/>
        <v>11988876.899999999</v>
      </c>
      <c r="T92" s="42">
        <v>0</v>
      </c>
    </row>
    <row r="93" spans="2:20" ht="18" customHeight="1">
      <c r="B93" s="3" t="s">
        <v>4</v>
      </c>
      <c r="C93" s="3" t="s">
        <v>199</v>
      </c>
      <c r="D93" s="14" t="s">
        <v>185</v>
      </c>
      <c r="E93" s="7" t="s">
        <v>125</v>
      </c>
      <c r="F93" s="3" t="s">
        <v>147</v>
      </c>
      <c r="G93" s="25" t="s">
        <v>399</v>
      </c>
      <c r="H93" s="39">
        <v>1982</v>
      </c>
      <c r="I93" s="36">
        <v>3</v>
      </c>
      <c r="J93" s="52">
        <v>1667</v>
      </c>
      <c r="K93" s="103" t="s">
        <v>279</v>
      </c>
      <c r="M93" s="107">
        <v>1667</v>
      </c>
      <c r="N93" s="103" t="s">
        <v>279</v>
      </c>
      <c r="P93" s="119">
        <f t="shared" si="12"/>
        <v>9860305</v>
      </c>
      <c r="Q93" s="26">
        <f t="shared" si="13"/>
        <v>0</v>
      </c>
      <c r="R93" s="26">
        <f t="shared" si="14"/>
        <v>0</v>
      </c>
      <c r="S93" s="42">
        <f t="shared" si="15"/>
        <v>9860305</v>
      </c>
      <c r="T93" s="42">
        <v>0</v>
      </c>
    </row>
    <row r="94" spans="2:20" ht="18" customHeight="1">
      <c r="B94" s="3" t="s">
        <v>4</v>
      </c>
      <c r="C94" s="3" t="s">
        <v>199</v>
      </c>
      <c r="D94" s="14" t="s">
        <v>185</v>
      </c>
      <c r="E94" s="7" t="s">
        <v>125</v>
      </c>
      <c r="F94" s="3" t="s">
        <v>147</v>
      </c>
      <c r="G94" s="25" t="s">
        <v>400</v>
      </c>
      <c r="H94" s="39">
        <v>1984</v>
      </c>
      <c r="I94" s="36">
        <v>2</v>
      </c>
      <c r="J94" s="52">
        <v>2137.88</v>
      </c>
      <c r="K94" s="103" t="s">
        <v>279</v>
      </c>
      <c r="M94" s="107">
        <v>2137.88</v>
      </c>
      <c r="N94" s="103" t="s">
        <v>279</v>
      </c>
      <c r="P94" s="119">
        <f t="shared" si="12"/>
        <v>12645560.200000001</v>
      </c>
      <c r="Q94" s="26">
        <f t="shared" si="13"/>
        <v>0</v>
      </c>
      <c r="R94" s="26">
        <f t="shared" si="14"/>
        <v>0</v>
      </c>
      <c r="S94" s="42">
        <f t="shared" si="15"/>
        <v>12645560.200000001</v>
      </c>
      <c r="T94" s="42">
        <v>0</v>
      </c>
    </row>
    <row r="95" spans="2:20" ht="18" customHeight="1">
      <c r="B95" s="3" t="s">
        <v>4</v>
      </c>
      <c r="C95" s="3" t="s">
        <v>199</v>
      </c>
      <c r="D95" s="14" t="s">
        <v>185</v>
      </c>
      <c r="E95" s="7" t="s">
        <v>125</v>
      </c>
      <c r="F95" s="3" t="s">
        <v>147</v>
      </c>
      <c r="G95" s="25" t="s">
        <v>401</v>
      </c>
      <c r="H95" s="39">
        <v>1982</v>
      </c>
      <c r="I95" s="36">
        <v>2</v>
      </c>
      <c r="J95" s="52">
        <v>847.76</v>
      </c>
      <c r="K95" s="103" t="s">
        <v>279</v>
      </c>
      <c r="M95" s="107">
        <v>847.76</v>
      </c>
      <c r="N95" s="103" t="s">
        <v>279</v>
      </c>
      <c r="P95" s="119">
        <f t="shared" si="12"/>
        <v>5014500.4000000004</v>
      </c>
      <c r="Q95" s="26">
        <f t="shared" si="13"/>
        <v>0</v>
      </c>
      <c r="R95" s="26">
        <f t="shared" si="14"/>
        <v>0</v>
      </c>
      <c r="S95" s="42">
        <f t="shared" si="15"/>
        <v>5014500.4000000004</v>
      </c>
      <c r="T95" s="42">
        <v>0</v>
      </c>
    </row>
    <row r="96" spans="2:20" ht="18" customHeight="1">
      <c r="B96" s="3" t="s">
        <v>4</v>
      </c>
      <c r="C96" s="3" t="s">
        <v>199</v>
      </c>
      <c r="D96" s="14" t="s">
        <v>185</v>
      </c>
      <c r="E96" s="7" t="s">
        <v>125</v>
      </c>
      <c r="F96" s="3" t="s">
        <v>147</v>
      </c>
      <c r="G96" s="25" t="s">
        <v>402</v>
      </c>
      <c r="H96" s="39">
        <v>2009</v>
      </c>
      <c r="I96" s="36" t="s">
        <v>398</v>
      </c>
      <c r="J96" s="52">
        <v>58.2</v>
      </c>
      <c r="K96" s="103" t="s">
        <v>279</v>
      </c>
      <c r="M96" s="107">
        <v>58.2</v>
      </c>
      <c r="N96" s="103" t="s">
        <v>279</v>
      </c>
      <c r="P96" s="119">
        <f t="shared" si="12"/>
        <v>344253</v>
      </c>
      <c r="Q96" s="26">
        <f t="shared" si="13"/>
        <v>0</v>
      </c>
      <c r="R96" s="26">
        <f t="shared" si="14"/>
        <v>0</v>
      </c>
      <c r="S96" s="42">
        <f t="shared" si="15"/>
        <v>344253</v>
      </c>
      <c r="T96" s="42">
        <v>0</v>
      </c>
    </row>
    <row r="97" spans="2:20" ht="6" customHeight="1">
      <c r="B97" s="31"/>
      <c r="C97" s="31"/>
      <c r="D97" s="43"/>
      <c r="E97" s="44"/>
      <c r="F97" s="31"/>
      <c r="G97" s="31"/>
      <c r="H97" s="44"/>
      <c r="I97" s="43"/>
      <c r="J97" s="53"/>
      <c r="K97" s="105"/>
      <c r="M97" s="109"/>
      <c r="N97" s="105"/>
      <c r="P97" s="120"/>
      <c r="Q97" s="32"/>
      <c r="R97" s="32"/>
      <c r="S97" s="45"/>
      <c r="T97" s="45"/>
    </row>
    <row r="98" spans="2:20" ht="18" customHeight="1">
      <c r="B98" s="3" t="s">
        <v>5</v>
      </c>
      <c r="C98" s="3" t="s">
        <v>221</v>
      </c>
      <c r="D98" s="14" t="s">
        <v>171</v>
      </c>
      <c r="E98" s="7" t="s">
        <v>125</v>
      </c>
      <c r="F98" s="3" t="s">
        <v>147</v>
      </c>
      <c r="G98" s="25" t="s">
        <v>410</v>
      </c>
      <c r="H98" s="39">
        <v>1977</v>
      </c>
      <c r="I98" s="36" t="s">
        <v>415</v>
      </c>
      <c r="J98" s="52">
        <v>3336.9</v>
      </c>
      <c r="K98" s="103" t="s">
        <v>279</v>
      </c>
      <c r="M98" s="107">
        <v>3336.9</v>
      </c>
      <c r="N98" s="103" t="s">
        <v>279</v>
      </c>
      <c r="P98" s="119">
        <f t="shared" si="12"/>
        <v>19737763.5</v>
      </c>
      <c r="Q98" s="26">
        <f t="shared" si="13"/>
        <v>0</v>
      </c>
      <c r="R98" s="26">
        <f t="shared" si="14"/>
        <v>0</v>
      </c>
      <c r="S98" s="42">
        <f t="shared" si="15"/>
        <v>19737763.5</v>
      </c>
      <c r="T98" s="42">
        <v>0</v>
      </c>
    </row>
    <row r="99" spans="2:20" ht="18" customHeight="1">
      <c r="B99" s="3" t="s">
        <v>5</v>
      </c>
      <c r="C99" s="3" t="s">
        <v>221</v>
      </c>
      <c r="D99" s="14" t="s">
        <v>171</v>
      </c>
      <c r="E99" s="7" t="s">
        <v>125</v>
      </c>
      <c r="F99" s="3" t="s">
        <v>147</v>
      </c>
      <c r="G99" s="25" t="s">
        <v>411</v>
      </c>
      <c r="H99" s="39">
        <v>1977</v>
      </c>
      <c r="I99" s="36">
        <v>1</v>
      </c>
      <c r="J99" s="52">
        <v>608.1</v>
      </c>
      <c r="K99" s="103" t="s">
        <v>279</v>
      </c>
      <c r="M99" s="107">
        <v>608.1</v>
      </c>
      <c r="N99" s="103" t="s">
        <v>279</v>
      </c>
      <c r="P99" s="119">
        <f t="shared" si="12"/>
        <v>3596911.5</v>
      </c>
      <c r="Q99" s="26">
        <f t="shared" si="13"/>
        <v>0</v>
      </c>
      <c r="R99" s="26">
        <f t="shared" si="14"/>
        <v>0</v>
      </c>
      <c r="S99" s="42">
        <f t="shared" si="15"/>
        <v>3596911.5</v>
      </c>
      <c r="T99" s="42">
        <v>0</v>
      </c>
    </row>
    <row r="100" spans="2:20" ht="18" customHeight="1">
      <c r="B100" s="3" t="s">
        <v>5</v>
      </c>
      <c r="C100" s="3" t="s">
        <v>221</v>
      </c>
      <c r="D100" s="14" t="s">
        <v>171</v>
      </c>
      <c r="E100" s="7" t="s">
        <v>125</v>
      </c>
      <c r="F100" s="3" t="s">
        <v>147</v>
      </c>
      <c r="G100" s="25" t="s">
        <v>412</v>
      </c>
      <c r="H100" s="39">
        <v>1977</v>
      </c>
      <c r="I100" s="36">
        <v>1</v>
      </c>
      <c r="J100" s="52">
        <v>161</v>
      </c>
      <c r="K100" s="103" t="s">
        <v>279</v>
      </c>
      <c r="M100" s="107">
        <v>161</v>
      </c>
      <c r="N100" s="103" t="s">
        <v>279</v>
      </c>
      <c r="P100" s="119">
        <f t="shared" si="12"/>
        <v>952315</v>
      </c>
      <c r="Q100" s="26">
        <f t="shared" si="13"/>
        <v>0</v>
      </c>
      <c r="R100" s="26">
        <f t="shared" si="14"/>
        <v>0</v>
      </c>
      <c r="S100" s="42">
        <f t="shared" si="15"/>
        <v>952315</v>
      </c>
      <c r="T100" s="42">
        <v>0</v>
      </c>
    </row>
    <row r="101" spans="2:20" ht="18" customHeight="1">
      <c r="B101" s="3" t="s">
        <v>5</v>
      </c>
      <c r="C101" s="3" t="s">
        <v>221</v>
      </c>
      <c r="D101" s="14" t="s">
        <v>171</v>
      </c>
      <c r="E101" s="7" t="s">
        <v>125</v>
      </c>
      <c r="F101" s="3" t="s">
        <v>147</v>
      </c>
      <c r="G101" s="25" t="s">
        <v>527</v>
      </c>
      <c r="H101" s="39">
        <v>1977</v>
      </c>
      <c r="I101" s="36">
        <v>1</v>
      </c>
      <c r="J101" s="52">
        <v>27</v>
      </c>
      <c r="K101" s="103" t="s">
        <v>285</v>
      </c>
      <c r="M101" s="107">
        <v>27</v>
      </c>
      <c r="N101" s="103" t="s">
        <v>285</v>
      </c>
      <c r="P101" s="119">
        <f t="shared" si="12"/>
        <v>0</v>
      </c>
      <c r="Q101" s="26">
        <f t="shared" si="13"/>
        <v>0</v>
      </c>
      <c r="R101" s="26">
        <f t="shared" si="14"/>
        <v>60750</v>
      </c>
      <c r="S101" s="42">
        <f t="shared" si="15"/>
        <v>60750</v>
      </c>
      <c r="T101" s="42">
        <v>0</v>
      </c>
    </row>
    <row r="102" spans="2:20" ht="18" customHeight="1">
      <c r="B102" s="3" t="s">
        <v>5</v>
      </c>
      <c r="C102" s="3" t="s">
        <v>221</v>
      </c>
      <c r="D102" s="14" t="s">
        <v>171</v>
      </c>
      <c r="E102" s="7" t="s">
        <v>125</v>
      </c>
      <c r="F102" s="3" t="s">
        <v>147</v>
      </c>
      <c r="G102" s="25" t="s">
        <v>413</v>
      </c>
      <c r="H102" s="39">
        <v>2004</v>
      </c>
      <c r="I102" s="36">
        <v>1</v>
      </c>
      <c r="J102" s="52">
        <v>27</v>
      </c>
      <c r="K102" s="103" t="s">
        <v>285</v>
      </c>
      <c r="M102" s="107">
        <v>27</v>
      </c>
      <c r="N102" s="103" t="s">
        <v>285</v>
      </c>
      <c r="P102" s="119">
        <f t="shared" si="12"/>
        <v>0</v>
      </c>
      <c r="Q102" s="26">
        <f t="shared" si="13"/>
        <v>0</v>
      </c>
      <c r="R102" s="26">
        <f t="shared" si="14"/>
        <v>60750</v>
      </c>
      <c r="S102" s="42">
        <f t="shared" si="15"/>
        <v>60750</v>
      </c>
      <c r="T102" s="42">
        <v>0</v>
      </c>
    </row>
    <row r="103" spans="2:20" ht="18" customHeight="1">
      <c r="B103" s="3" t="s">
        <v>5</v>
      </c>
      <c r="C103" s="3" t="s">
        <v>221</v>
      </c>
      <c r="D103" s="14" t="s">
        <v>171</v>
      </c>
      <c r="E103" s="7" t="s">
        <v>125</v>
      </c>
      <c r="F103" s="3" t="s">
        <v>147</v>
      </c>
      <c r="G103" s="25" t="s">
        <v>528</v>
      </c>
      <c r="H103" s="39"/>
      <c r="I103" s="36"/>
      <c r="J103" s="52">
        <v>30</v>
      </c>
      <c r="K103" s="103" t="s">
        <v>285</v>
      </c>
      <c r="M103" s="107">
        <v>30</v>
      </c>
      <c r="N103" s="103" t="s">
        <v>285</v>
      </c>
      <c r="P103" s="119">
        <f t="shared" ref="P103" si="20">IF(T103&gt;0,0,IF(K103="standardowy",J103*$P$4,0))</f>
        <v>0</v>
      </c>
      <c r="Q103" s="26">
        <f t="shared" ref="Q103" si="21">IF(T103&gt;0,0,IF(K103="zabytkowy",J103*$Q$4,0))</f>
        <v>0</v>
      </c>
      <c r="R103" s="26">
        <f t="shared" ref="R103" si="22">IF(T103&gt;0,0,IF(K103="inny",J103*$R$4,0))</f>
        <v>67500</v>
      </c>
      <c r="S103" s="42">
        <f t="shared" ref="S103" si="23">SUM(P103:R103)</f>
        <v>67500</v>
      </c>
      <c r="T103" s="42"/>
    </row>
    <row r="104" spans="2:20" ht="18" customHeight="1">
      <c r="B104" s="3" t="s">
        <v>5</v>
      </c>
      <c r="C104" s="3" t="s">
        <v>221</v>
      </c>
      <c r="D104" s="14" t="s">
        <v>171</v>
      </c>
      <c r="E104" s="7" t="s">
        <v>125</v>
      </c>
      <c r="F104" s="3" t="s">
        <v>147</v>
      </c>
      <c r="G104" s="25" t="s">
        <v>414</v>
      </c>
      <c r="H104" s="39">
        <v>2014</v>
      </c>
      <c r="I104" s="36">
        <v>1</v>
      </c>
      <c r="J104" s="52">
        <v>15</v>
      </c>
      <c r="K104" s="103" t="s">
        <v>285</v>
      </c>
      <c r="M104" s="107">
        <v>15</v>
      </c>
      <c r="N104" s="103" t="s">
        <v>285</v>
      </c>
      <c r="P104" s="119">
        <f t="shared" si="12"/>
        <v>0</v>
      </c>
      <c r="Q104" s="26">
        <f t="shared" si="13"/>
        <v>0</v>
      </c>
      <c r="R104" s="26">
        <f t="shared" si="14"/>
        <v>33750</v>
      </c>
      <c r="S104" s="42">
        <f t="shared" si="15"/>
        <v>33750</v>
      </c>
      <c r="T104" s="42">
        <v>0</v>
      </c>
    </row>
    <row r="105" spans="2:20" ht="6" customHeight="1">
      <c r="B105" s="31"/>
      <c r="C105" s="31"/>
      <c r="D105" s="43"/>
      <c r="E105" s="44"/>
      <c r="F105" s="31"/>
      <c r="G105" s="31"/>
      <c r="H105" s="44"/>
      <c r="I105" s="43"/>
      <c r="J105" s="53"/>
      <c r="K105" s="105"/>
      <c r="M105" s="109"/>
      <c r="N105" s="105"/>
      <c r="P105" s="120"/>
      <c r="Q105" s="32"/>
      <c r="R105" s="32"/>
      <c r="S105" s="45"/>
      <c r="T105" s="45"/>
    </row>
    <row r="106" spans="2:20" ht="18" customHeight="1">
      <c r="B106" s="3" t="s">
        <v>25</v>
      </c>
      <c r="C106" s="3" t="s">
        <v>237</v>
      </c>
      <c r="D106" s="14" t="s">
        <v>186</v>
      </c>
      <c r="E106" s="7" t="s">
        <v>125</v>
      </c>
      <c r="F106" s="3" t="s">
        <v>147</v>
      </c>
      <c r="G106" s="25"/>
      <c r="H106" s="39">
        <v>1932</v>
      </c>
      <c r="I106" s="36" t="s">
        <v>421</v>
      </c>
      <c r="J106" s="52">
        <v>5842</v>
      </c>
      <c r="K106" s="103" t="s">
        <v>279</v>
      </c>
      <c r="M106" s="110">
        <v>5952</v>
      </c>
      <c r="N106" s="103" t="s">
        <v>279</v>
      </c>
      <c r="P106" s="119">
        <f t="shared" si="12"/>
        <v>34555430</v>
      </c>
      <c r="Q106" s="26">
        <f t="shared" si="13"/>
        <v>0</v>
      </c>
      <c r="R106" s="26">
        <f t="shared" si="14"/>
        <v>0</v>
      </c>
      <c r="S106" s="42">
        <f t="shared" si="15"/>
        <v>34555430</v>
      </c>
      <c r="T106" s="42">
        <v>0</v>
      </c>
    </row>
    <row r="107" spans="2:20" ht="6" customHeight="1">
      <c r="B107" s="31"/>
      <c r="C107" s="31"/>
      <c r="D107" s="43"/>
      <c r="E107" s="44"/>
      <c r="F107" s="31"/>
      <c r="G107" s="31"/>
      <c r="H107" s="44"/>
      <c r="I107" s="43"/>
      <c r="J107" s="53"/>
      <c r="K107" s="105"/>
      <c r="M107" s="109"/>
      <c r="N107" s="105"/>
      <c r="P107" s="120"/>
      <c r="Q107" s="32"/>
      <c r="R107" s="32"/>
      <c r="S107" s="45"/>
      <c r="T107" s="45"/>
    </row>
    <row r="108" spans="2:20" ht="18" customHeight="1">
      <c r="B108" s="3" t="s">
        <v>167</v>
      </c>
      <c r="C108" s="3" t="s">
        <v>222</v>
      </c>
      <c r="D108" s="14" t="s">
        <v>187</v>
      </c>
      <c r="E108" s="7" t="s">
        <v>125</v>
      </c>
      <c r="F108" s="3" t="s">
        <v>147</v>
      </c>
      <c r="G108" s="25" t="s">
        <v>427</v>
      </c>
      <c r="H108" s="39">
        <v>1908</v>
      </c>
      <c r="I108" s="36" t="s">
        <v>172</v>
      </c>
      <c r="J108" s="52">
        <v>2586</v>
      </c>
      <c r="K108" s="103" t="s">
        <v>282</v>
      </c>
      <c r="M108" s="107">
        <v>2586</v>
      </c>
      <c r="N108" s="117" t="s">
        <v>279</v>
      </c>
      <c r="P108" s="119">
        <f t="shared" ref="P108:P145" si="24">IF(T108&gt;0,0,IF(K108="standardowy",J108*$P$4,0))</f>
        <v>0</v>
      </c>
      <c r="Q108" s="26">
        <f t="shared" ref="Q108:Q145" si="25">IF(T108&gt;0,0,IF(K108="zabytkowy",J108*$Q$4,0))</f>
        <v>19120237.5</v>
      </c>
      <c r="R108" s="26">
        <f t="shared" ref="R108:R145" si="26">IF(T108&gt;0,0,IF(K108="inny",J108*$R$4,0))</f>
        <v>0</v>
      </c>
      <c r="S108" s="42">
        <f t="shared" ref="S108:S145" si="27">SUM(P108:R108)</f>
        <v>19120237.5</v>
      </c>
      <c r="T108" s="42">
        <v>0</v>
      </c>
    </row>
    <row r="109" spans="2:20" ht="18" customHeight="1">
      <c r="B109" s="3" t="s">
        <v>167</v>
      </c>
      <c r="C109" s="3" t="s">
        <v>222</v>
      </c>
      <c r="D109" s="14" t="s">
        <v>187</v>
      </c>
      <c r="E109" s="7" t="s">
        <v>125</v>
      </c>
      <c r="F109" s="3" t="s">
        <v>147</v>
      </c>
      <c r="G109" s="25" t="s">
        <v>370</v>
      </c>
      <c r="H109" s="39">
        <v>1860</v>
      </c>
      <c r="I109" s="36" t="s">
        <v>172</v>
      </c>
      <c r="J109" s="52">
        <v>1262.1099999999999</v>
      </c>
      <c r="K109" s="103" t="s">
        <v>282</v>
      </c>
      <c r="M109" s="107">
        <v>1262.1099999999999</v>
      </c>
      <c r="N109" s="117" t="s">
        <v>279</v>
      </c>
      <c r="P109" s="119">
        <f t="shared" si="24"/>
        <v>0</v>
      </c>
      <c r="Q109" s="26">
        <f t="shared" si="25"/>
        <v>9331725.8125</v>
      </c>
      <c r="R109" s="26">
        <f t="shared" si="26"/>
        <v>0</v>
      </c>
      <c r="S109" s="42">
        <f t="shared" si="27"/>
        <v>9331725.8125</v>
      </c>
      <c r="T109" s="42">
        <v>0</v>
      </c>
    </row>
    <row r="110" spans="2:20" ht="18" customHeight="1">
      <c r="B110" s="3" t="s">
        <v>167</v>
      </c>
      <c r="C110" s="3" t="s">
        <v>222</v>
      </c>
      <c r="D110" s="14" t="s">
        <v>187</v>
      </c>
      <c r="E110" s="7" t="s">
        <v>125</v>
      </c>
      <c r="F110" s="3" t="s">
        <v>147</v>
      </c>
      <c r="G110" s="25" t="s">
        <v>371</v>
      </c>
      <c r="H110" s="39">
        <v>1907</v>
      </c>
      <c r="I110" s="36" t="s">
        <v>172</v>
      </c>
      <c r="J110" s="52">
        <v>267.8</v>
      </c>
      <c r="K110" s="103" t="s">
        <v>282</v>
      </c>
      <c r="M110" s="107">
        <v>267.8</v>
      </c>
      <c r="N110" s="117" t="s">
        <v>279</v>
      </c>
      <c r="P110" s="119">
        <f t="shared" si="24"/>
        <v>0</v>
      </c>
      <c r="Q110" s="26">
        <f t="shared" si="25"/>
        <v>1980046.25</v>
      </c>
      <c r="R110" s="26">
        <f t="shared" si="26"/>
        <v>0</v>
      </c>
      <c r="S110" s="42">
        <f t="shared" si="27"/>
        <v>1980046.25</v>
      </c>
      <c r="T110" s="42">
        <v>0</v>
      </c>
    </row>
    <row r="111" spans="2:20" ht="18" customHeight="1">
      <c r="B111" s="3" t="s">
        <v>167</v>
      </c>
      <c r="C111" s="3" t="s">
        <v>222</v>
      </c>
      <c r="D111" s="14" t="s">
        <v>187</v>
      </c>
      <c r="E111" s="7" t="s">
        <v>125</v>
      </c>
      <c r="F111" s="3" t="s">
        <v>147</v>
      </c>
      <c r="G111" s="25" t="s">
        <v>529</v>
      </c>
      <c r="H111" s="39" t="s">
        <v>426</v>
      </c>
      <c r="I111" s="36" t="s">
        <v>425</v>
      </c>
      <c r="J111" s="52">
        <v>638.1</v>
      </c>
      <c r="K111" s="103" t="s">
        <v>279</v>
      </c>
      <c r="M111" s="107">
        <v>638.1</v>
      </c>
      <c r="N111" s="103" t="s">
        <v>279</v>
      </c>
      <c r="P111" s="119">
        <f t="shared" si="24"/>
        <v>3774361.5</v>
      </c>
      <c r="Q111" s="26">
        <f t="shared" si="25"/>
        <v>0</v>
      </c>
      <c r="R111" s="26">
        <f t="shared" si="26"/>
        <v>0</v>
      </c>
      <c r="S111" s="42">
        <f t="shared" si="27"/>
        <v>3774361.5</v>
      </c>
      <c r="T111" s="42">
        <v>0</v>
      </c>
    </row>
    <row r="112" spans="2:20" ht="18" customHeight="1">
      <c r="B112" s="3" t="s">
        <v>167</v>
      </c>
      <c r="C112" s="3" t="s">
        <v>222</v>
      </c>
      <c r="D112" s="14" t="s">
        <v>187</v>
      </c>
      <c r="E112" s="7" t="s">
        <v>125</v>
      </c>
      <c r="F112" s="3" t="s">
        <v>147</v>
      </c>
      <c r="G112" s="25" t="s">
        <v>530</v>
      </c>
      <c r="H112" s="39">
        <v>1890</v>
      </c>
      <c r="I112" s="36" t="s">
        <v>239</v>
      </c>
      <c r="J112" s="52">
        <v>268</v>
      </c>
      <c r="K112" s="103" t="s">
        <v>282</v>
      </c>
      <c r="M112" s="107">
        <v>268</v>
      </c>
      <c r="N112" s="117" t="s">
        <v>279</v>
      </c>
      <c r="P112" s="119">
        <f t="shared" si="24"/>
        <v>0</v>
      </c>
      <c r="Q112" s="26">
        <f t="shared" si="25"/>
        <v>1981525</v>
      </c>
      <c r="R112" s="26">
        <f t="shared" si="26"/>
        <v>0</v>
      </c>
      <c r="S112" s="42">
        <f t="shared" si="27"/>
        <v>1981525</v>
      </c>
      <c r="T112" s="42">
        <v>0</v>
      </c>
    </row>
    <row r="113" spans="2:20" ht="18" customHeight="1">
      <c r="B113" s="3" t="s">
        <v>167</v>
      </c>
      <c r="C113" s="3" t="s">
        <v>222</v>
      </c>
      <c r="D113" s="14" t="s">
        <v>187</v>
      </c>
      <c r="E113" s="7" t="s">
        <v>125</v>
      </c>
      <c r="F113" s="3" t="s">
        <v>147</v>
      </c>
      <c r="G113" s="25" t="s">
        <v>284</v>
      </c>
      <c r="H113" s="39" t="s">
        <v>424</v>
      </c>
      <c r="I113" s="36" t="s">
        <v>239</v>
      </c>
      <c r="J113" s="52">
        <v>21.25</v>
      </c>
      <c r="K113" s="103" t="s">
        <v>285</v>
      </c>
      <c r="M113" s="107">
        <v>21.25</v>
      </c>
      <c r="N113" s="103" t="s">
        <v>285</v>
      </c>
      <c r="P113" s="119">
        <f t="shared" si="24"/>
        <v>0</v>
      </c>
      <c r="Q113" s="26">
        <f t="shared" si="25"/>
        <v>0</v>
      </c>
      <c r="R113" s="26">
        <f t="shared" si="26"/>
        <v>47812.5</v>
      </c>
      <c r="S113" s="42">
        <f t="shared" si="27"/>
        <v>47812.5</v>
      </c>
      <c r="T113" s="42">
        <v>0</v>
      </c>
    </row>
    <row r="114" spans="2:20" ht="6" customHeight="1">
      <c r="B114" s="31"/>
      <c r="C114" s="31"/>
      <c r="D114" s="43"/>
      <c r="E114" s="44"/>
      <c r="F114" s="31"/>
      <c r="G114" s="31"/>
      <c r="H114" s="44"/>
      <c r="I114" s="43"/>
      <c r="J114" s="53"/>
      <c r="K114" s="105"/>
      <c r="M114" s="109"/>
      <c r="N114" s="105"/>
      <c r="P114" s="120"/>
      <c r="Q114" s="32"/>
      <c r="R114" s="32"/>
      <c r="S114" s="45"/>
      <c r="T114" s="45"/>
    </row>
    <row r="115" spans="2:20" ht="18" customHeight="1">
      <c r="B115" s="3" t="s">
        <v>259</v>
      </c>
      <c r="C115" s="3" t="s">
        <v>170</v>
      </c>
      <c r="D115" s="14" t="s">
        <v>188</v>
      </c>
      <c r="E115" s="7" t="s">
        <v>125</v>
      </c>
      <c r="F115" s="3" t="s">
        <v>147</v>
      </c>
      <c r="G115" s="25" t="s">
        <v>437</v>
      </c>
      <c r="H115" s="39">
        <v>1975</v>
      </c>
      <c r="I115" s="36">
        <v>5</v>
      </c>
      <c r="J115" s="52">
        <v>1267.4000000000001</v>
      </c>
      <c r="K115" s="103" t="s">
        <v>279</v>
      </c>
      <c r="M115" s="107">
        <v>1267.4000000000001</v>
      </c>
      <c r="N115" s="103" t="s">
        <v>279</v>
      </c>
      <c r="P115" s="119">
        <f t="shared" si="24"/>
        <v>7496671.0000000009</v>
      </c>
      <c r="Q115" s="26">
        <f t="shared" si="25"/>
        <v>0</v>
      </c>
      <c r="R115" s="26">
        <f t="shared" si="26"/>
        <v>0</v>
      </c>
      <c r="S115" s="42">
        <f t="shared" si="27"/>
        <v>7496671.0000000009</v>
      </c>
      <c r="T115" s="42">
        <v>0</v>
      </c>
    </row>
    <row r="116" spans="2:20" ht="18" customHeight="1">
      <c r="B116" s="3" t="s">
        <v>259</v>
      </c>
      <c r="C116" s="3" t="s">
        <v>170</v>
      </c>
      <c r="D116" s="14" t="s">
        <v>188</v>
      </c>
      <c r="E116" s="7" t="s">
        <v>125</v>
      </c>
      <c r="F116" s="3" t="s">
        <v>147</v>
      </c>
      <c r="G116" s="25" t="s">
        <v>438</v>
      </c>
      <c r="H116" s="39">
        <v>1975</v>
      </c>
      <c r="I116" s="36">
        <v>1</v>
      </c>
      <c r="J116" s="52">
        <v>340.7</v>
      </c>
      <c r="K116" s="103" t="s">
        <v>279</v>
      </c>
      <c r="M116" s="107">
        <v>340.7</v>
      </c>
      <c r="N116" s="103" t="s">
        <v>279</v>
      </c>
      <c r="P116" s="119">
        <f t="shared" si="24"/>
        <v>2015240.5</v>
      </c>
      <c r="Q116" s="26">
        <f t="shared" si="25"/>
        <v>0</v>
      </c>
      <c r="R116" s="26">
        <f t="shared" si="26"/>
        <v>0</v>
      </c>
      <c r="S116" s="42">
        <f t="shared" si="27"/>
        <v>2015240.5</v>
      </c>
      <c r="T116" s="42">
        <v>0</v>
      </c>
    </row>
    <row r="117" spans="2:20" ht="18" customHeight="1">
      <c r="B117" s="3" t="s">
        <v>259</v>
      </c>
      <c r="C117" s="3" t="s">
        <v>170</v>
      </c>
      <c r="D117" s="14" t="s">
        <v>188</v>
      </c>
      <c r="E117" s="7" t="s">
        <v>125</v>
      </c>
      <c r="F117" s="3" t="s">
        <v>147</v>
      </c>
      <c r="G117" s="25" t="s">
        <v>321</v>
      </c>
      <c r="H117" s="39">
        <v>1970</v>
      </c>
      <c r="I117" s="36">
        <v>4</v>
      </c>
      <c r="J117" s="52">
        <v>1481.4</v>
      </c>
      <c r="K117" s="103" t="s">
        <v>279</v>
      </c>
      <c r="M117" s="107">
        <v>1481.4</v>
      </c>
      <c r="N117" s="103" t="s">
        <v>279</v>
      </c>
      <c r="P117" s="119">
        <f t="shared" si="24"/>
        <v>8762481</v>
      </c>
      <c r="Q117" s="26">
        <f t="shared" si="25"/>
        <v>0</v>
      </c>
      <c r="R117" s="26">
        <f t="shared" si="26"/>
        <v>0</v>
      </c>
      <c r="S117" s="42">
        <f t="shared" si="27"/>
        <v>8762481</v>
      </c>
      <c r="T117" s="42">
        <v>0</v>
      </c>
    </row>
    <row r="118" spans="2:20" ht="18" customHeight="1">
      <c r="B118" s="3" t="s">
        <v>259</v>
      </c>
      <c r="C118" s="3" t="s">
        <v>170</v>
      </c>
      <c r="D118" s="14" t="s">
        <v>188</v>
      </c>
      <c r="E118" s="7" t="s">
        <v>125</v>
      </c>
      <c r="F118" s="3" t="s">
        <v>147</v>
      </c>
      <c r="G118" s="25" t="s">
        <v>439</v>
      </c>
      <c r="H118" s="39">
        <v>1975</v>
      </c>
      <c r="I118" s="36">
        <v>1</v>
      </c>
      <c r="J118" s="52">
        <v>1370.5</v>
      </c>
      <c r="K118" s="103" t="s">
        <v>279</v>
      </c>
      <c r="M118" s="107">
        <v>1370.5</v>
      </c>
      <c r="N118" s="103" t="s">
        <v>279</v>
      </c>
      <c r="P118" s="119">
        <f t="shared" si="24"/>
        <v>8106507.5</v>
      </c>
      <c r="Q118" s="26">
        <f t="shared" si="25"/>
        <v>0</v>
      </c>
      <c r="R118" s="26">
        <f t="shared" si="26"/>
        <v>0</v>
      </c>
      <c r="S118" s="42">
        <f t="shared" si="27"/>
        <v>8106507.5</v>
      </c>
      <c r="T118" s="42">
        <v>0</v>
      </c>
    </row>
    <row r="119" spans="2:20" ht="18" customHeight="1">
      <c r="B119" s="3" t="s">
        <v>259</v>
      </c>
      <c r="C119" s="3" t="s">
        <v>170</v>
      </c>
      <c r="D119" s="14" t="s">
        <v>188</v>
      </c>
      <c r="E119" s="7" t="s">
        <v>125</v>
      </c>
      <c r="F119" s="3" t="s">
        <v>147</v>
      </c>
      <c r="G119" s="25" t="s">
        <v>440</v>
      </c>
      <c r="H119" s="39"/>
      <c r="I119" s="36">
        <v>1</v>
      </c>
      <c r="J119" s="52">
        <v>35</v>
      </c>
      <c r="K119" s="103" t="s">
        <v>285</v>
      </c>
      <c r="M119" s="107">
        <v>35</v>
      </c>
      <c r="N119" s="103" t="s">
        <v>285</v>
      </c>
      <c r="P119" s="119">
        <f t="shared" si="24"/>
        <v>0</v>
      </c>
      <c r="Q119" s="26">
        <f t="shared" si="25"/>
        <v>0</v>
      </c>
      <c r="R119" s="26">
        <f t="shared" si="26"/>
        <v>78750</v>
      </c>
      <c r="S119" s="42">
        <f t="shared" si="27"/>
        <v>78750</v>
      </c>
      <c r="T119" s="42">
        <v>0</v>
      </c>
    </row>
    <row r="120" spans="2:20" ht="18" customHeight="1">
      <c r="B120" s="3" t="s">
        <v>259</v>
      </c>
      <c r="C120" s="3" t="s">
        <v>170</v>
      </c>
      <c r="D120" s="14" t="s">
        <v>188</v>
      </c>
      <c r="E120" s="7" t="s">
        <v>125</v>
      </c>
      <c r="F120" s="3" t="s">
        <v>147</v>
      </c>
      <c r="G120" s="25" t="s">
        <v>441</v>
      </c>
      <c r="H120" s="39"/>
      <c r="I120" s="36">
        <v>1</v>
      </c>
      <c r="J120" s="52">
        <v>14</v>
      </c>
      <c r="K120" s="103" t="s">
        <v>285</v>
      </c>
      <c r="M120" s="107">
        <v>14</v>
      </c>
      <c r="N120" s="103" t="s">
        <v>285</v>
      </c>
      <c r="P120" s="119">
        <f t="shared" si="24"/>
        <v>0</v>
      </c>
      <c r="Q120" s="26">
        <f t="shared" si="25"/>
        <v>0</v>
      </c>
      <c r="R120" s="26">
        <f t="shared" si="26"/>
        <v>31500</v>
      </c>
      <c r="S120" s="42">
        <f t="shared" si="27"/>
        <v>31500</v>
      </c>
      <c r="T120" s="42">
        <v>0</v>
      </c>
    </row>
    <row r="121" spans="2:20" ht="18" customHeight="1">
      <c r="B121" s="3" t="s">
        <v>259</v>
      </c>
      <c r="C121" s="3" t="s">
        <v>170</v>
      </c>
      <c r="D121" s="14" t="s">
        <v>188</v>
      </c>
      <c r="E121" s="7" t="s">
        <v>125</v>
      </c>
      <c r="F121" s="3" t="s">
        <v>147</v>
      </c>
      <c r="G121" s="25" t="s">
        <v>442</v>
      </c>
      <c r="H121" s="39"/>
      <c r="I121" s="36">
        <v>1</v>
      </c>
      <c r="J121" s="52">
        <v>14</v>
      </c>
      <c r="K121" s="103" t="s">
        <v>285</v>
      </c>
      <c r="M121" s="107">
        <v>14</v>
      </c>
      <c r="N121" s="103" t="s">
        <v>285</v>
      </c>
      <c r="P121" s="119">
        <f t="shared" si="24"/>
        <v>0</v>
      </c>
      <c r="Q121" s="26">
        <f t="shared" si="25"/>
        <v>0</v>
      </c>
      <c r="R121" s="26">
        <f t="shared" si="26"/>
        <v>31500</v>
      </c>
      <c r="S121" s="42">
        <f t="shared" si="27"/>
        <v>31500</v>
      </c>
      <c r="T121" s="42">
        <v>0</v>
      </c>
    </row>
    <row r="122" spans="2:20" ht="6" customHeight="1">
      <c r="B122" s="31"/>
      <c r="C122" s="31"/>
      <c r="D122" s="43"/>
      <c r="E122" s="44"/>
      <c r="F122" s="31"/>
      <c r="G122" s="31"/>
      <c r="H122" s="44"/>
      <c r="I122" s="43"/>
      <c r="J122" s="53"/>
      <c r="K122" s="105"/>
      <c r="M122" s="109"/>
      <c r="N122" s="105"/>
      <c r="P122" s="120"/>
      <c r="Q122" s="32"/>
      <c r="R122" s="32"/>
      <c r="S122" s="45"/>
      <c r="T122" s="45"/>
    </row>
    <row r="123" spans="2:20" ht="18" customHeight="1">
      <c r="B123" s="3" t="s">
        <v>168</v>
      </c>
      <c r="C123" s="3" t="s">
        <v>220</v>
      </c>
      <c r="D123" s="14" t="s">
        <v>189</v>
      </c>
      <c r="E123" s="7" t="s">
        <v>125</v>
      </c>
      <c r="F123" s="3" t="s">
        <v>147</v>
      </c>
      <c r="G123" s="25" t="s">
        <v>444</v>
      </c>
      <c r="H123" s="39" t="s">
        <v>443</v>
      </c>
      <c r="I123" s="36" t="s">
        <v>283</v>
      </c>
      <c r="J123" s="52">
        <v>8528.91</v>
      </c>
      <c r="K123" s="103" t="s">
        <v>279</v>
      </c>
      <c r="M123" s="107">
        <v>858.91</v>
      </c>
      <c r="N123" s="103" t="s">
        <v>279</v>
      </c>
      <c r="P123" s="119">
        <f t="shared" si="24"/>
        <v>50448502.649999999</v>
      </c>
      <c r="Q123" s="26">
        <f t="shared" si="25"/>
        <v>0</v>
      </c>
      <c r="R123" s="26">
        <f t="shared" si="26"/>
        <v>0</v>
      </c>
      <c r="S123" s="42">
        <f t="shared" si="27"/>
        <v>50448502.649999999</v>
      </c>
      <c r="T123" s="42">
        <v>0</v>
      </c>
    </row>
    <row r="124" spans="2:20" ht="18" customHeight="1">
      <c r="B124" s="3" t="s">
        <v>168</v>
      </c>
      <c r="C124" s="3" t="s">
        <v>220</v>
      </c>
      <c r="D124" s="14" t="s">
        <v>189</v>
      </c>
      <c r="E124" s="7" t="s">
        <v>125</v>
      </c>
      <c r="F124" s="3" t="s">
        <v>147</v>
      </c>
      <c r="G124" s="25" t="s">
        <v>445</v>
      </c>
      <c r="H124" s="39" t="s">
        <v>443</v>
      </c>
      <c r="I124" s="36" t="s">
        <v>128</v>
      </c>
      <c r="J124" s="52">
        <v>1932.76</v>
      </c>
      <c r="K124" s="103" t="s">
        <v>279</v>
      </c>
      <c r="M124" s="107">
        <v>1932.76</v>
      </c>
      <c r="N124" s="103" t="s">
        <v>279</v>
      </c>
      <c r="P124" s="119">
        <f t="shared" si="24"/>
        <v>11432275.4</v>
      </c>
      <c r="Q124" s="26">
        <f t="shared" si="25"/>
        <v>0</v>
      </c>
      <c r="R124" s="26">
        <f t="shared" si="26"/>
        <v>0</v>
      </c>
      <c r="S124" s="42">
        <f t="shared" si="27"/>
        <v>11432275.4</v>
      </c>
      <c r="T124" s="42">
        <v>0</v>
      </c>
    </row>
    <row r="125" spans="2:20" ht="6" customHeight="1">
      <c r="B125" s="31"/>
      <c r="C125" s="31"/>
      <c r="D125" s="43"/>
      <c r="E125" s="44"/>
      <c r="F125" s="31"/>
      <c r="G125" s="31"/>
      <c r="H125" s="44"/>
      <c r="I125" s="43"/>
      <c r="J125" s="53"/>
      <c r="K125" s="105"/>
      <c r="M125" s="109"/>
      <c r="N125" s="105"/>
      <c r="P125" s="120"/>
      <c r="Q125" s="32"/>
      <c r="R125" s="32"/>
      <c r="S125" s="45"/>
      <c r="T125" s="45"/>
    </row>
    <row r="126" spans="2:20" ht="18" customHeight="1">
      <c r="B126" s="3" t="s">
        <v>6</v>
      </c>
      <c r="C126" s="3" t="s">
        <v>126</v>
      </c>
      <c r="D126" s="14" t="s">
        <v>138</v>
      </c>
      <c r="E126" s="7" t="s">
        <v>125</v>
      </c>
      <c r="F126" s="3" t="s">
        <v>147</v>
      </c>
      <c r="G126" s="25" t="s">
        <v>531</v>
      </c>
      <c r="H126" s="39">
        <v>1897</v>
      </c>
      <c r="I126" s="36" t="s">
        <v>172</v>
      </c>
      <c r="J126" s="52">
        <v>5200</v>
      </c>
      <c r="K126" s="103" t="s">
        <v>282</v>
      </c>
      <c r="M126" s="107">
        <v>5200</v>
      </c>
      <c r="N126" s="117" t="s">
        <v>279</v>
      </c>
      <c r="P126" s="119">
        <f t="shared" si="24"/>
        <v>0</v>
      </c>
      <c r="Q126" s="26">
        <f t="shared" si="25"/>
        <v>38447500</v>
      </c>
      <c r="R126" s="26">
        <f t="shared" si="26"/>
        <v>0</v>
      </c>
      <c r="S126" s="42">
        <f t="shared" si="27"/>
        <v>38447500</v>
      </c>
      <c r="T126" s="42">
        <v>0</v>
      </c>
    </row>
    <row r="127" spans="2:20" ht="18" customHeight="1">
      <c r="B127" s="3" t="s">
        <v>6</v>
      </c>
      <c r="C127" s="3" t="s">
        <v>126</v>
      </c>
      <c r="D127" s="14" t="s">
        <v>138</v>
      </c>
      <c r="E127" s="7" t="s">
        <v>125</v>
      </c>
      <c r="F127" s="3" t="s">
        <v>147</v>
      </c>
      <c r="G127" s="25" t="s">
        <v>532</v>
      </c>
      <c r="H127" s="39"/>
      <c r="I127" s="36"/>
      <c r="J127" s="52">
        <v>1150</v>
      </c>
      <c r="K127" s="103" t="s">
        <v>279</v>
      </c>
      <c r="M127" s="113" t="s">
        <v>542</v>
      </c>
      <c r="N127" s="118" t="s">
        <v>542</v>
      </c>
      <c r="P127" s="119">
        <f t="shared" ref="P127:P129" si="28">IF(T127&gt;0,0,IF(K127="standardowy",J127*$P$4,0))</f>
        <v>6802250</v>
      </c>
      <c r="Q127" s="26">
        <f t="shared" ref="Q127:Q129" si="29">IF(T127&gt;0,0,IF(K127="zabytkowy",J127*$Q$4,0))</f>
        <v>0</v>
      </c>
      <c r="R127" s="26">
        <f t="shared" ref="R127:R129" si="30">IF(T127&gt;0,0,IF(K127="inny",J127*$R$4,0))</f>
        <v>0</v>
      </c>
      <c r="S127" s="42">
        <f t="shared" ref="S127:S129" si="31">SUM(P127:R127)</f>
        <v>6802250</v>
      </c>
      <c r="T127" s="42">
        <v>0</v>
      </c>
    </row>
    <row r="128" spans="2:20" ht="18" customHeight="1">
      <c r="B128" s="3" t="s">
        <v>6</v>
      </c>
      <c r="C128" s="3" t="s">
        <v>126</v>
      </c>
      <c r="D128" s="14" t="s">
        <v>138</v>
      </c>
      <c r="E128" s="7" t="s">
        <v>125</v>
      </c>
      <c r="F128" s="3" t="s">
        <v>147</v>
      </c>
      <c r="G128" s="25" t="s">
        <v>318</v>
      </c>
      <c r="H128" s="39"/>
      <c r="I128" s="36"/>
      <c r="J128" s="52">
        <v>320</v>
      </c>
      <c r="K128" s="103" t="s">
        <v>279</v>
      </c>
      <c r="M128" s="113" t="s">
        <v>542</v>
      </c>
      <c r="N128" s="118" t="s">
        <v>542</v>
      </c>
      <c r="P128" s="119">
        <f t="shared" ref="P128" si="32">IF(T128&gt;0,0,IF(K128="standardowy",J128*$P$4,0))</f>
        <v>1892800</v>
      </c>
      <c r="Q128" s="26">
        <f t="shared" ref="Q128" si="33">IF(T128&gt;0,0,IF(K128="zabytkowy",J128*$Q$4,0))</f>
        <v>0</v>
      </c>
      <c r="R128" s="26">
        <f t="shared" ref="R128" si="34">IF(T128&gt;0,0,IF(K128="inny",J128*$R$4,0))</f>
        <v>0</v>
      </c>
      <c r="S128" s="42">
        <f t="shared" ref="S128" si="35">SUM(P128:R128)</f>
        <v>1892800</v>
      </c>
      <c r="T128" s="42">
        <v>0</v>
      </c>
    </row>
    <row r="129" spans="2:20" ht="18" customHeight="1">
      <c r="B129" s="3" t="s">
        <v>6</v>
      </c>
      <c r="C129" s="3" t="s">
        <v>126</v>
      </c>
      <c r="D129" s="14" t="s">
        <v>138</v>
      </c>
      <c r="E129" s="7" t="s">
        <v>125</v>
      </c>
      <c r="F129" s="3" t="s">
        <v>147</v>
      </c>
      <c r="G129" s="25" t="s">
        <v>533</v>
      </c>
      <c r="H129" s="39"/>
      <c r="I129" s="36"/>
      <c r="J129" s="52">
        <v>97.52</v>
      </c>
      <c r="K129" s="103" t="s">
        <v>285</v>
      </c>
      <c r="M129" s="113" t="s">
        <v>542</v>
      </c>
      <c r="N129" s="118" t="s">
        <v>542</v>
      </c>
      <c r="P129" s="119">
        <f t="shared" si="28"/>
        <v>0</v>
      </c>
      <c r="Q129" s="26">
        <f t="shared" si="29"/>
        <v>0</v>
      </c>
      <c r="R129" s="26">
        <f t="shared" si="30"/>
        <v>219420</v>
      </c>
      <c r="S129" s="42">
        <f t="shared" si="31"/>
        <v>219420</v>
      </c>
      <c r="T129" s="42">
        <v>0</v>
      </c>
    </row>
    <row r="130" spans="2:20" ht="6" customHeight="1">
      <c r="B130" s="31"/>
      <c r="C130" s="31"/>
      <c r="D130" s="43"/>
      <c r="E130" s="44"/>
      <c r="F130" s="31"/>
      <c r="G130" s="31"/>
      <c r="H130" s="44"/>
      <c r="I130" s="43"/>
      <c r="J130" s="53"/>
      <c r="K130" s="105"/>
      <c r="M130" s="109"/>
      <c r="N130" s="105"/>
      <c r="P130" s="120"/>
      <c r="Q130" s="32"/>
      <c r="R130" s="32"/>
      <c r="S130" s="45"/>
      <c r="T130" s="45"/>
    </row>
    <row r="131" spans="2:20" ht="18" customHeight="1">
      <c r="B131" s="3" t="s">
        <v>7</v>
      </c>
      <c r="C131" s="3" t="s">
        <v>219</v>
      </c>
      <c r="D131" s="14" t="s">
        <v>190</v>
      </c>
      <c r="E131" s="7" t="s">
        <v>125</v>
      </c>
      <c r="F131" s="3" t="s">
        <v>147</v>
      </c>
      <c r="G131" s="25" t="s">
        <v>447</v>
      </c>
      <c r="H131" s="39" t="s">
        <v>449</v>
      </c>
      <c r="I131" s="36" t="s">
        <v>425</v>
      </c>
      <c r="J131" s="52">
        <v>1819.2</v>
      </c>
      <c r="K131" s="103" t="s">
        <v>279</v>
      </c>
      <c r="M131" s="107">
        <v>1819.2</v>
      </c>
      <c r="N131" s="103" t="s">
        <v>279</v>
      </c>
      <c r="P131" s="119">
        <f t="shared" si="24"/>
        <v>10760568</v>
      </c>
      <c r="Q131" s="26">
        <f t="shared" si="25"/>
        <v>0</v>
      </c>
      <c r="R131" s="26">
        <f t="shared" si="26"/>
        <v>0</v>
      </c>
      <c r="S131" s="42">
        <f t="shared" si="27"/>
        <v>10760568</v>
      </c>
      <c r="T131" s="42">
        <v>0</v>
      </c>
    </row>
    <row r="132" spans="2:20" ht="18" customHeight="1">
      <c r="B132" s="3" t="s">
        <v>7</v>
      </c>
      <c r="C132" s="3" t="s">
        <v>219</v>
      </c>
      <c r="D132" s="14" t="s">
        <v>190</v>
      </c>
      <c r="E132" s="7" t="s">
        <v>125</v>
      </c>
      <c r="F132" s="3" t="s">
        <v>147</v>
      </c>
      <c r="G132" s="25" t="s">
        <v>448</v>
      </c>
      <c r="H132" s="39" t="s">
        <v>449</v>
      </c>
      <c r="I132" s="36" t="s">
        <v>239</v>
      </c>
      <c r="J132" s="52">
        <v>443.75</v>
      </c>
      <c r="K132" s="103" t="s">
        <v>279</v>
      </c>
      <c r="M132" s="107">
        <v>443.75</v>
      </c>
      <c r="N132" s="103" t="s">
        <v>279</v>
      </c>
      <c r="P132" s="119">
        <f t="shared" si="24"/>
        <v>2624781.25</v>
      </c>
      <c r="Q132" s="26">
        <f t="shared" si="25"/>
        <v>0</v>
      </c>
      <c r="R132" s="26">
        <f t="shared" si="26"/>
        <v>0</v>
      </c>
      <c r="S132" s="42">
        <f t="shared" si="27"/>
        <v>2624781.25</v>
      </c>
      <c r="T132" s="42">
        <v>0</v>
      </c>
    </row>
    <row r="133" spans="2:20" ht="6" customHeight="1">
      <c r="B133" s="31"/>
      <c r="C133" s="31"/>
      <c r="D133" s="43"/>
      <c r="E133" s="44"/>
      <c r="F133" s="31"/>
      <c r="G133" s="31"/>
      <c r="H133" s="44"/>
      <c r="I133" s="43"/>
      <c r="J133" s="53"/>
      <c r="K133" s="105"/>
      <c r="M133" s="109"/>
      <c r="N133" s="105"/>
      <c r="P133" s="120"/>
      <c r="Q133" s="32"/>
      <c r="R133" s="32"/>
      <c r="S133" s="45"/>
      <c r="T133" s="45"/>
    </row>
    <row r="134" spans="2:20" ht="18" customHeight="1">
      <c r="B134" s="3" t="s">
        <v>10</v>
      </c>
      <c r="C134" s="3" t="s">
        <v>223</v>
      </c>
      <c r="D134" s="14" t="s">
        <v>139</v>
      </c>
      <c r="E134" s="7" t="s">
        <v>125</v>
      </c>
      <c r="F134" s="3" t="s">
        <v>147</v>
      </c>
      <c r="G134" s="25" t="s">
        <v>451</v>
      </c>
      <c r="H134" s="39">
        <v>1970</v>
      </c>
      <c r="I134" s="36" t="s">
        <v>172</v>
      </c>
      <c r="J134" s="52">
        <v>3046.02</v>
      </c>
      <c r="K134" s="103" t="s">
        <v>279</v>
      </c>
      <c r="M134" s="107">
        <v>3046.02</v>
      </c>
      <c r="N134" s="103" t="s">
        <v>279</v>
      </c>
      <c r="P134" s="119">
        <f t="shared" si="24"/>
        <v>18017208.300000001</v>
      </c>
      <c r="Q134" s="26">
        <f t="shared" si="25"/>
        <v>0</v>
      </c>
      <c r="R134" s="26">
        <f t="shared" si="26"/>
        <v>0</v>
      </c>
      <c r="S134" s="42">
        <f t="shared" si="27"/>
        <v>18017208.300000001</v>
      </c>
      <c r="T134" s="42">
        <v>0</v>
      </c>
    </row>
    <row r="135" spans="2:20" ht="18" customHeight="1">
      <c r="B135" s="3" t="s">
        <v>10</v>
      </c>
      <c r="C135" s="3" t="s">
        <v>223</v>
      </c>
      <c r="D135" s="14" t="s">
        <v>139</v>
      </c>
      <c r="E135" s="7" t="s">
        <v>125</v>
      </c>
      <c r="F135" s="3" t="s">
        <v>147</v>
      </c>
      <c r="G135" s="25" t="s">
        <v>452</v>
      </c>
      <c r="H135" s="39">
        <v>1970</v>
      </c>
      <c r="I135" s="36" t="s">
        <v>172</v>
      </c>
      <c r="J135" s="52">
        <v>2521</v>
      </c>
      <c r="K135" s="103" t="s">
        <v>279</v>
      </c>
      <c r="M135" s="107">
        <v>2521</v>
      </c>
      <c r="N135" s="103" t="s">
        <v>279</v>
      </c>
      <c r="P135" s="119">
        <f t="shared" si="24"/>
        <v>14911715</v>
      </c>
      <c r="Q135" s="26">
        <f t="shared" si="25"/>
        <v>0</v>
      </c>
      <c r="R135" s="26">
        <f t="shared" si="26"/>
        <v>0</v>
      </c>
      <c r="S135" s="42">
        <f t="shared" si="27"/>
        <v>14911715</v>
      </c>
      <c r="T135" s="42">
        <v>0</v>
      </c>
    </row>
    <row r="136" spans="2:20" ht="18" customHeight="1">
      <c r="B136" s="3" t="s">
        <v>10</v>
      </c>
      <c r="C136" s="3" t="s">
        <v>223</v>
      </c>
      <c r="D136" s="14" t="s">
        <v>139</v>
      </c>
      <c r="E136" s="7" t="s">
        <v>125</v>
      </c>
      <c r="F136" s="3" t="s">
        <v>147</v>
      </c>
      <c r="G136" s="25" t="s">
        <v>453</v>
      </c>
      <c r="H136" s="39">
        <v>1970</v>
      </c>
      <c r="I136" s="36" t="s">
        <v>128</v>
      </c>
      <c r="J136" s="52">
        <v>235</v>
      </c>
      <c r="K136" s="103" t="s">
        <v>279</v>
      </c>
      <c r="M136" s="107">
        <v>235</v>
      </c>
      <c r="N136" s="103" t="s">
        <v>279</v>
      </c>
      <c r="P136" s="119">
        <f t="shared" si="24"/>
        <v>1390025</v>
      </c>
      <c r="Q136" s="26">
        <f t="shared" si="25"/>
        <v>0</v>
      </c>
      <c r="R136" s="26">
        <f t="shared" si="26"/>
        <v>0</v>
      </c>
      <c r="S136" s="42">
        <f t="shared" si="27"/>
        <v>1390025</v>
      </c>
      <c r="T136" s="42">
        <v>0</v>
      </c>
    </row>
    <row r="137" spans="2:20" ht="18" customHeight="1">
      <c r="B137" s="3" t="s">
        <v>10</v>
      </c>
      <c r="C137" s="3" t="s">
        <v>223</v>
      </c>
      <c r="D137" s="14" t="s">
        <v>139</v>
      </c>
      <c r="E137" s="7" t="s">
        <v>125</v>
      </c>
      <c r="F137" s="3" t="s">
        <v>147</v>
      </c>
      <c r="G137" s="25" t="s">
        <v>454</v>
      </c>
      <c r="H137" s="39">
        <v>1974</v>
      </c>
      <c r="I137" s="36" t="s">
        <v>239</v>
      </c>
      <c r="J137" s="52">
        <v>294.2</v>
      </c>
      <c r="K137" s="103" t="s">
        <v>279</v>
      </c>
      <c r="M137" s="107">
        <v>294.2</v>
      </c>
      <c r="N137" s="103" t="s">
        <v>279</v>
      </c>
      <c r="P137" s="119">
        <f t="shared" si="24"/>
        <v>1740193</v>
      </c>
      <c r="Q137" s="26">
        <f t="shared" si="25"/>
        <v>0</v>
      </c>
      <c r="R137" s="26">
        <f t="shared" si="26"/>
        <v>0</v>
      </c>
      <c r="S137" s="42">
        <f t="shared" si="27"/>
        <v>1740193</v>
      </c>
      <c r="T137" s="42">
        <v>0</v>
      </c>
    </row>
    <row r="138" spans="2:20" ht="18" customHeight="1">
      <c r="B138" s="3" t="s">
        <v>10</v>
      </c>
      <c r="C138" s="3" t="s">
        <v>223</v>
      </c>
      <c r="D138" s="14" t="s">
        <v>139</v>
      </c>
      <c r="E138" s="7" t="s">
        <v>125</v>
      </c>
      <c r="F138" s="3" t="s">
        <v>147</v>
      </c>
      <c r="G138" s="25" t="s">
        <v>455</v>
      </c>
      <c r="H138" s="39">
        <v>1976</v>
      </c>
      <c r="I138" s="36" t="s">
        <v>239</v>
      </c>
      <c r="J138" s="52">
        <v>130</v>
      </c>
      <c r="K138" s="103" t="s">
        <v>285</v>
      </c>
      <c r="M138" s="107">
        <v>130</v>
      </c>
      <c r="N138" s="103" t="s">
        <v>285</v>
      </c>
      <c r="P138" s="119">
        <f t="shared" si="24"/>
        <v>0</v>
      </c>
      <c r="Q138" s="26">
        <f t="shared" si="25"/>
        <v>0</v>
      </c>
      <c r="R138" s="26">
        <f t="shared" si="26"/>
        <v>292500</v>
      </c>
      <c r="S138" s="42">
        <f t="shared" si="27"/>
        <v>292500</v>
      </c>
      <c r="T138" s="42">
        <v>0</v>
      </c>
    </row>
    <row r="139" spans="2:20" ht="18" customHeight="1">
      <c r="B139" s="3" t="s">
        <v>10</v>
      </c>
      <c r="C139" s="3" t="s">
        <v>223</v>
      </c>
      <c r="D139" s="14" t="s">
        <v>139</v>
      </c>
      <c r="E139" s="7" t="s">
        <v>125</v>
      </c>
      <c r="F139" s="3" t="s">
        <v>147</v>
      </c>
      <c r="G139" s="25" t="s">
        <v>284</v>
      </c>
      <c r="H139" s="39"/>
      <c r="I139" s="36"/>
      <c r="J139" s="52">
        <v>106.6</v>
      </c>
      <c r="K139" s="103" t="s">
        <v>285</v>
      </c>
      <c r="M139" s="110">
        <v>16.66</v>
      </c>
      <c r="N139" s="103" t="s">
        <v>285</v>
      </c>
      <c r="P139" s="119">
        <f t="shared" ref="P139" si="36">IF(T139&gt;0,0,IF(K139="standardowy",J139*$P$4,0))</f>
        <v>0</v>
      </c>
      <c r="Q139" s="26">
        <f t="shared" ref="Q139" si="37">IF(T139&gt;0,0,IF(K139="zabytkowy",J139*$Q$4,0))</f>
        <v>0</v>
      </c>
      <c r="R139" s="26">
        <f t="shared" ref="R139" si="38">IF(T139&gt;0,0,IF(K139="inny",J139*$R$4,0))</f>
        <v>239850</v>
      </c>
      <c r="S139" s="42">
        <f t="shared" ref="S139" si="39">SUM(P139:R139)</f>
        <v>239850</v>
      </c>
      <c r="T139" s="42">
        <v>0</v>
      </c>
    </row>
    <row r="140" spans="2:20" ht="6" customHeight="1">
      <c r="B140" s="31"/>
      <c r="C140" s="31"/>
      <c r="D140" s="43"/>
      <c r="E140" s="44"/>
      <c r="F140" s="31"/>
      <c r="G140" s="31"/>
      <c r="H140" s="44"/>
      <c r="I140" s="43"/>
      <c r="J140" s="53"/>
      <c r="K140" s="105"/>
      <c r="M140" s="109"/>
      <c r="N140" s="105"/>
      <c r="P140" s="120"/>
      <c r="Q140" s="32"/>
      <c r="R140" s="32"/>
      <c r="S140" s="45"/>
      <c r="T140" s="45"/>
    </row>
    <row r="141" spans="2:20" ht="18" customHeight="1">
      <c r="B141" s="3" t="s">
        <v>8</v>
      </c>
      <c r="C141" s="3" t="s">
        <v>224</v>
      </c>
      <c r="D141" s="14" t="s">
        <v>191</v>
      </c>
      <c r="E141" s="7" t="s">
        <v>125</v>
      </c>
      <c r="F141" s="3" t="s">
        <v>147</v>
      </c>
      <c r="G141" s="25"/>
      <c r="H141" s="39">
        <v>1912</v>
      </c>
      <c r="I141" s="36" t="s">
        <v>128</v>
      </c>
      <c r="J141" s="52">
        <v>1218</v>
      </c>
      <c r="K141" s="103" t="s">
        <v>279</v>
      </c>
      <c r="M141" s="107">
        <v>1218</v>
      </c>
      <c r="N141" s="103" t="s">
        <v>279</v>
      </c>
      <c r="P141" s="119">
        <f t="shared" si="24"/>
        <v>7204470</v>
      </c>
      <c r="Q141" s="26">
        <f t="shared" si="25"/>
        <v>0</v>
      </c>
      <c r="R141" s="26">
        <f t="shared" si="26"/>
        <v>0</v>
      </c>
      <c r="S141" s="42">
        <f t="shared" si="27"/>
        <v>7204470</v>
      </c>
      <c r="T141" s="42">
        <v>0</v>
      </c>
    </row>
    <row r="142" spans="2:20" ht="6" customHeight="1">
      <c r="B142" s="31"/>
      <c r="C142" s="31"/>
      <c r="D142" s="43"/>
      <c r="E142" s="44"/>
      <c r="F142" s="31"/>
      <c r="G142" s="31"/>
      <c r="H142" s="44"/>
      <c r="I142" s="43"/>
      <c r="J142" s="53"/>
      <c r="K142" s="105"/>
      <c r="M142" s="109"/>
      <c r="N142" s="105"/>
      <c r="P142" s="120"/>
      <c r="Q142" s="32"/>
      <c r="R142" s="32"/>
      <c r="S142" s="45"/>
      <c r="T142" s="45"/>
    </row>
    <row r="143" spans="2:20" ht="18" customHeight="1">
      <c r="B143" s="3" t="s">
        <v>169</v>
      </c>
      <c r="C143" s="3" t="s">
        <v>199</v>
      </c>
      <c r="D143" s="14" t="s">
        <v>185</v>
      </c>
      <c r="E143" s="7" t="s">
        <v>125</v>
      </c>
      <c r="F143" s="3" t="s">
        <v>147</v>
      </c>
      <c r="G143" s="25"/>
      <c r="H143" s="39">
        <v>1982</v>
      </c>
      <c r="I143" s="36" t="s">
        <v>128</v>
      </c>
      <c r="J143" s="52">
        <v>755</v>
      </c>
      <c r="K143" s="103" t="s">
        <v>279</v>
      </c>
      <c r="M143" s="107">
        <v>755</v>
      </c>
      <c r="N143" s="103" t="s">
        <v>279</v>
      </c>
      <c r="P143" s="119">
        <f t="shared" si="24"/>
        <v>4465825</v>
      </c>
      <c r="Q143" s="26">
        <f t="shared" si="25"/>
        <v>0</v>
      </c>
      <c r="R143" s="26">
        <f t="shared" si="26"/>
        <v>0</v>
      </c>
      <c r="S143" s="42">
        <f t="shared" si="27"/>
        <v>4465825</v>
      </c>
      <c r="T143" s="42">
        <v>0</v>
      </c>
    </row>
    <row r="144" spans="2:20" ht="6" customHeight="1">
      <c r="B144" s="31"/>
      <c r="C144" s="31"/>
      <c r="D144" s="43"/>
      <c r="E144" s="44"/>
      <c r="F144" s="31"/>
      <c r="G144" s="31"/>
      <c r="H144" s="44"/>
      <c r="I144" s="43"/>
      <c r="J144" s="53"/>
      <c r="K144" s="105"/>
      <c r="M144" s="109"/>
      <c r="N144" s="105"/>
      <c r="P144" s="120"/>
      <c r="Q144" s="32"/>
      <c r="R144" s="32"/>
      <c r="S144" s="45"/>
      <c r="T144" s="45"/>
    </row>
    <row r="145" spans="2:20" ht="18" customHeight="1">
      <c r="B145" s="3" t="s">
        <v>15</v>
      </c>
      <c r="C145" s="3" t="s">
        <v>192</v>
      </c>
      <c r="D145" s="14" t="s">
        <v>132</v>
      </c>
      <c r="E145" s="7" t="s">
        <v>125</v>
      </c>
      <c r="F145" s="3" t="s">
        <v>147</v>
      </c>
      <c r="G145" s="25" t="s">
        <v>281</v>
      </c>
      <c r="H145" s="39">
        <v>1942</v>
      </c>
      <c r="I145" s="36">
        <v>1</v>
      </c>
      <c r="J145" s="52">
        <v>907.85</v>
      </c>
      <c r="K145" s="103" t="s">
        <v>279</v>
      </c>
      <c r="M145" s="107">
        <v>907.85</v>
      </c>
      <c r="N145" s="103" t="s">
        <v>279</v>
      </c>
      <c r="P145" s="119">
        <f t="shared" si="24"/>
        <v>5369932.75</v>
      </c>
      <c r="Q145" s="26">
        <f t="shared" si="25"/>
        <v>0</v>
      </c>
      <c r="R145" s="26">
        <f t="shared" si="26"/>
        <v>0</v>
      </c>
      <c r="S145" s="42">
        <f t="shared" si="27"/>
        <v>5369932.75</v>
      </c>
      <c r="T145" s="42">
        <v>0</v>
      </c>
    </row>
    <row r="146" spans="2:20" ht="18" customHeight="1">
      <c r="B146" s="3" t="s">
        <v>15</v>
      </c>
      <c r="C146" s="3" t="s">
        <v>192</v>
      </c>
      <c r="D146" s="14" t="s">
        <v>132</v>
      </c>
      <c r="E146" s="7" t="s">
        <v>125</v>
      </c>
      <c r="F146" s="3" t="s">
        <v>147</v>
      </c>
      <c r="G146" s="25" t="s">
        <v>474</v>
      </c>
      <c r="H146" s="39"/>
      <c r="I146" s="36"/>
      <c r="J146" s="52">
        <v>26.8</v>
      </c>
      <c r="K146" s="103" t="s">
        <v>285</v>
      </c>
      <c r="M146" s="113" t="s">
        <v>542</v>
      </c>
      <c r="N146" s="118" t="s">
        <v>542</v>
      </c>
      <c r="P146" s="119">
        <f t="shared" ref="P146:P150" si="40">IF(T146&gt;0,0,IF(K146="standardowy",J146*$P$4,0))</f>
        <v>0</v>
      </c>
      <c r="Q146" s="26">
        <f t="shared" ref="Q146:Q150" si="41">IF(T146&gt;0,0,IF(K146="zabytkowy",J146*$Q$4,0))</f>
        <v>0</v>
      </c>
      <c r="R146" s="26">
        <f t="shared" ref="R146:R150" si="42">IF(T146&gt;0,0,IF(K146="inny",J146*$R$4,0))</f>
        <v>60300</v>
      </c>
      <c r="S146" s="42">
        <f t="shared" ref="S146:S150" si="43">SUM(P146:R146)</f>
        <v>60300</v>
      </c>
      <c r="T146" s="42">
        <v>0</v>
      </c>
    </row>
    <row r="147" spans="2:20" ht="18" customHeight="1">
      <c r="B147" s="3" t="s">
        <v>15</v>
      </c>
      <c r="C147" s="3" t="s">
        <v>203</v>
      </c>
      <c r="D147" s="14" t="s">
        <v>182</v>
      </c>
      <c r="E147" s="7" t="s">
        <v>125</v>
      </c>
      <c r="F147" s="3" t="s">
        <v>147</v>
      </c>
      <c r="G147" s="25" t="s">
        <v>281</v>
      </c>
      <c r="H147" s="39">
        <v>1954</v>
      </c>
      <c r="I147" s="36">
        <v>2</v>
      </c>
      <c r="J147" s="52">
        <v>634.29</v>
      </c>
      <c r="K147" s="103" t="s">
        <v>279</v>
      </c>
      <c r="M147" s="107">
        <v>694.29</v>
      </c>
      <c r="N147" s="103" t="s">
        <v>279</v>
      </c>
      <c r="P147" s="119">
        <f t="shared" si="40"/>
        <v>3751825.3499999996</v>
      </c>
      <c r="Q147" s="26">
        <f t="shared" si="41"/>
        <v>0</v>
      </c>
      <c r="R147" s="26">
        <f t="shared" si="42"/>
        <v>0</v>
      </c>
      <c r="S147" s="42">
        <f t="shared" si="43"/>
        <v>3751825.3499999996</v>
      </c>
      <c r="T147" s="42">
        <v>0</v>
      </c>
    </row>
    <row r="148" spans="2:20" ht="18" customHeight="1">
      <c r="B148" s="3" t="s">
        <v>15</v>
      </c>
      <c r="C148" s="3" t="s">
        <v>203</v>
      </c>
      <c r="D148" s="14" t="s">
        <v>182</v>
      </c>
      <c r="E148" s="7" t="s">
        <v>125</v>
      </c>
      <c r="F148" s="3" t="s">
        <v>147</v>
      </c>
      <c r="G148" s="25" t="s">
        <v>474</v>
      </c>
      <c r="H148" s="39"/>
      <c r="I148" s="36"/>
      <c r="J148" s="52">
        <v>60</v>
      </c>
      <c r="K148" s="103" t="s">
        <v>285</v>
      </c>
      <c r="M148" s="107"/>
      <c r="N148" s="103"/>
      <c r="P148" s="119">
        <f t="shared" si="40"/>
        <v>0</v>
      </c>
      <c r="Q148" s="26">
        <f t="shared" si="41"/>
        <v>0</v>
      </c>
      <c r="R148" s="26">
        <f t="shared" si="42"/>
        <v>135000</v>
      </c>
      <c r="S148" s="42">
        <f t="shared" si="43"/>
        <v>135000</v>
      </c>
      <c r="T148" s="42">
        <v>0</v>
      </c>
    </row>
    <row r="149" spans="2:20" ht="18" customHeight="1">
      <c r="B149" s="3" t="s">
        <v>15</v>
      </c>
      <c r="C149" s="3" t="s">
        <v>244</v>
      </c>
      <c r="D149" s="14" t="s">
        <v>245</v>
      </c>
      <c r="E149" s="7" t="s">
        <v>125</v>
      </c>
      <c r="F149" s="3" t="s">
        <v>147</v>
      </c>
      <c r="G149" s="25" t="s">
        <v>281</v>
      </c>
      <c r="H149" s="39">
        <v>1951</v>
      </c>
      <c r="I149" s="36">
        <v>2</v>
      </c>
      <c r="J149" s="52">
        <v>472</v>
      </c>
      <c r="K149" s="103" t="s">
        <v>279</v>
      </c>
      <c r="M149" s="107">
        <v>487</v>
      </c>
      <c r="N149" s="103" t="s">
        <v>279</v>
      </c>
      <c r="P149" s="119">
        <f t="shared" si="40"/>
        <v>2791880</v>
      </c>
      <c r="Q149" s="26">
        <f t="shared" si="41"/>
        <v>0</v>
      </c>
      <c r="R149" s="26">
        <f t="shared" si="42"/>
        <v>0</v>
      </c>
      <c r="S149" s="42">
        <f t="shared" si="43"/>
        <v>2791880</v>
      </c>
      <c r="T149" s="42">
        <v>0</v>
      </c>
    </row>
    <row r="150" spans="2:20" ht="18" customHeight="1">
      <c r="B150" s="3" t="s">
        <v>15</v>
      </c>
      <c r="C150" s="3" t="s">
        <v>244</v>
      </c>
      <c r="D150" s="14" t="s">
        <v>245</v>
      </c>
      <c r="E150" s="7" t="s">
        <v>125</v>
      </c>
      <c r="F150" s="3" t="s">
        <v>147</v>
      </c>
      <c r="G150" s="25" t="s">
        <v>474</v>
      </c>
      <c r="H150" s="39"/>
      <c r="I150" s="36"/>
      <c r="J150" s="52">
        <v>15</v>
      </c>
      <c r="K150" s="103" t="s">
        <v>285</v>
      </c>
      <c r="M150" s="107"/>
      <c r="N150" s="103"/>
      <c r="P150" s="119">
        <f t="shared" si="40"/>
        <v>0</v>
      </c>
      <c r="Q150" s="26">
        <f t="shared" si="41"/>
        <v>0</v>
      </c>
      <c r="R150" s="26">
        <f t="shared" si="42"/>
        <v>33750</v>
      </c>
      <c r="S150" s="42">
        <f t="shared" si="43"/>
        <v>33750</v>
      </c>
      <c r="T150" s="42">
        <v>0</v>
      </c>
    </row>
    <row r="151" spans="2:20" ht="6" customHeight="1">
      <c r="B151" s="31"/>
      <c r="C151" s="31"/>
      <c r="D151" s="43"/>
      <c r="E151" s="44"/>
      <c r="F151" s="31"/>
      <c r="G151" s="31"/>
      <c r="H151" s="44"/>
      <c r="I151" s="43"/>
      <c r="J151" s="53"/>
      <c r="K151" s="105"/>
      <c r="M151" s="109"/>
      <c r="N151" s="105"/>
      <c r="P151" s="120"/>
      <c r="Q151" s="32"/>
      <c r="R151" s="32"/>
      <c r="S151" s="45"/>
      <c r="T151" s="45"/>
    </row>
    <row r="152" spans="2:20" ht="18" customHeight="1">
      <c r="B152" s="3" t="s">
        <v>16</v>
      </c>
      <c r="C152" s="3" t="s">
        <v>176</v>
      </c>
      <c r="D152" s="14" t="s">
        <v>133</v>
      </c>
      <c r="E152" s="7" t="s">
        <v>125</v>
      </c>
      <c r="F152" s="3" t="s">
        <v>147</v>
      </c>
      <c r="G152" s="25" t="s">
        <v>534</v>
      </c>
      <c r="H152" s="39">
        <v>1958</v>
      </c>
      <c r="I152" s="36">
        <v>2</v>
      </c>
      <c r="J152" s="52">
        <v>744.25</v>
      </c>
      <c r="K152" s="103" t="s">
        <v>279</v>
      </c>
      <c r="M152" s="110">
        <v>700</v>
      </c>
      <c r="N152" s="103" t="s">
        <v>279</v>
      </c>
      <c r="P152" s="119">
        <f t="shared" ref="P152:P159" si="44">IF(T152&gt;0,0,IF(K152="standardowy",J152*$P$4,0))</f>
        <v>4402238.75</v>
      </c>
      <c r="Q152" s="26">
        <f t="shared" ref="Q152:Q159" si="45">IF(T152&gt;0,0,IF(K152="zabytkowy",J152*$Q$4,0))</f>
        <v>0</v>
      </c>
      <c r="R152" s="26">
        <f t="shared" ref="R152:R159" si="46">IF(T152&gt;0,0,IF(K152="inny",J152*$R$4,0))</f>
        <v>0</v>
      </c>
      <c r="S152" s="42">
        <f t="shared" ref="S152:S159" si="47">SUM(P152:R152)</f>
        <v>4402238.75</v>
      </c>
      <c r="T152" s="42">
        <v>0</v>
      </c>
    </row>
    <row r="153" spans="2:20" ht="18" customHeight="1">
      <c r="B153" s="3" t="s">
        <v>16</v>
      </c>
      <c r="C153" s="3" t="s">
        <v>176</v>
      </c>
      <c r="D153" s="14" t="s">
        <v>133</v>
      </c>
      <c r="E153" s="7" t="s">
        <v>125</v>
      </c>
      <c r="F153" s="3" t="s">
        <v>147</v>
      </c>
      <c r="G153" s="25" t="s">
        <v>474</v>
      </c>
      <c r="H153" s="39"/>
      <c r="I153" s="36"/>
      <c r="J153" s="52">
        <v>20</v>
      </c>
      <c r="K153" s="103" t="s">
        <v>285</v>
      </c>
      <c r="M153" s="113" t="s">
        <v>542</v>
      </c>
      <c r="N153" s="118" t="s">
        <v>542</v>
      </c>
      <c r="P153" s="119">
        <f t="shared" ref="P153:P154" si="48">IF(T153&gt;0,0,IF(K153="standardowy",J153*$P$4,0))</f>
        <v>0</v>
      </c>
      <c r="Q153" s="26">
        <f t="shared" ref="Q153:Q154" si="49">IF(T153&gt;0,0,IF(K153="zabytkowy",J153*$Q$4,0))</f>
        <v>0</v>
      </c>
      <c r="R153" s="26">
        <f t="shared" ref="R153:R154" si="50">IF(T153&gt;0,0,IF(K153="inny",J153*$R$4,0))</f>
        <v>45000</v>
      </c>
      <c r="S153" s="42">
        <f t="shared" ref="S153:S154" si="51">SUM(P153:R153)</f>
        <v>45000</v>
      </c>
      <c r="T153" s="42">
        <v>0</v>
      </c>
    </row>
    <row r="154" spans="2:20" ht="18" customHeight="1">
      <c r="B154" s="3" t="s">
        <v>16</v>
      </c>
      <c r="C154" s="3" t="s">
        <v>193</v>
      </c>
      <c r="D154" s="14" t="s">
        <v>134</v>
      </c>
      <c r="E154" s="7" t="s">
        <v>125</v>
      </c>
      <c r="F154" s="3" t="s">
        <v>147</v>
      </c>
      <c r="G154" s="25" t="s">
        <v>534</v>
      </c>
      <c r="H154" s="39">
        <v>1951</v>
      </c>
      <c r="I154" s="36">
        <v>3</v>
      </c>
      <c r="J154" s="52">
        <v>415.25</v>
      </c>
      <c r="K154" s="103" t="s">
        <v>279</v>
      </c>
      <c r="M154" s="110">
        <v>628</v>
      </c>
      <c r="N154" s="103" t="s">
        <v>279</v>
      </c>
      <c r="P154" s="119">
        <f t="shared" si="48"/>
        <v>2456203.75</v>
      </c>
      <c r="Q154" s="26">
        <f t="shared" si="49"/>
        <v>0</v>
      </c>
      <c r="R154" s="26">
        <f t="shared" si="50"/>
        <v>0</v>
      </c>
      <c r="S154" s="42">
        <f t="shared" si="51"/>
        <v>2456203.75</v>
      </c>
      <c r="T154" s="42">
        <v>0</v>
      </c>
    </row>
    <row r="155" spans="2:20" ht="6" customHeight="1">
      <c r="B155" s="31"/>
      <c r="C155" s="31"/>
      <c r="D155" s="43"/>
      <c r="E155" s="44"/>
      <c r="F155" s="31"/>
      <c r="G155" s="31"/>
      <c r="H155" s="44"/>
      <c r="I155" s="43"/>
      <c r="J155" s="53"/>
      <c r="K155" s="105"/>
      <c r="M155" s="109"/>
      <c r="N155" s="105"/>
      <c r="P155" s="120"/>
      <c r="Q155" s="32"/>
      <c r="R155" s="32"/>
      <c r="S155" s="45"/>
      <c r="T155" s="45"/>
    </row>
    <row r="156" spans="2:20" ht="18" customHeight="1">
      <c r="B156" s="3" t="s">
        <v>17</v>
      </c>
      <c r="C156" s="3" t="s">
        <v>246</v>
      </c>
      <c r="D156" s="14" t="s">
        <v>140</v>
      </c>
      <c r="E156" s="7" t="s">
        <v>125</v>
      </c>
      <c r="F156" s="3" t="s">
        <v>147</v>
      </c>
      <c r="G156" s="25"/>
      <c r="H156" s="39">
        <v>1985</v>
      </c>
      <c r="I156" s="36">
        <v>2</v>
      </c>
      <c r="J156" s="52">
        <v>744</v>
      </c>
      <c r="K156" s="103" t="s">
        <v>279</v>
      </c>
      <c r="M156" s="107">
        <v>744</v>
      </c>
      <c r="N156" s="103" t="s">
        <v>279</v>
      </c>
      <c r="P156" s="119">
        <f t="shared" si="44"/>
        <v>4400760</v>
      </c>
      <c r="Q156" s="26">
        <f t="shared" si="45"/>
        <v>0</v>
      </c>
      <c r="R156" s="26">
        <f t="shared" si="46"/>
        <v>0</v>
      </c>
      <c r="S156" s="42">
        <f t="shared" si="47"/>
        <v>4400760</v>
      </c>
      <c r="T156" s="42">
        <v>0</v>
      </c>
    </row>
    <row r="157" spans="2:20" ht="18" customHeight="1">
      <c r="B157" s="3" t="s">
        <v>17</v>
      </c>
      <c r="C157" s="3" t="s">
        <v>194</v>
      </c>
      <c r="D157" s="14" t="s">
        <v>135</v>
      </c>
      <c r="E157" s="7" t="s">
        <v>125</v>
      </c>
      <c r="F157" s="3" t="s">
        <v>147</v>
      </c>
      <c r="G157" s="25"/>
      <c r="H157" s="39">
        <v>1988</v>
      </c>
      <c r="I157" s="36">
        <v>2</v>
      </c>
      <c r="J157" s="52">
        <v>1108</v>
      </c>
      <c r="K157" s="103" t="s">
        <v>279</v>
      </c>
      <c r="M157" s="107">
        <v>1108</v>
      </c>
      <c r="N157" s="103" t="s">
        <v>279</v>
      </c>
      <c r="P157" s="119">
        <f t="shared" si="44"/>
        <v>6553820</v>
      </c>
      <c r="Q157" s="26">
        <f t="shared" si="45"/>
        <v>0</v>
      </c>
      <c r="R157" s="26">
        <f t="shared" si="46"/>
        <v>0</v>
      </c>
      <c r="S157" s="42">
        <f t="shared" si="47"/>
        <v>6553820</v>
      </c>
      <c r="T157" s="42">
        <v>0</v>
      </c>
    </row>
    <row r="158" spans="2:20" ht="6" customHeight="1">
      <c r="B158" s="31"/>
      <c r="C158" s="31"/>
      <c r="D158" s="43"/>
      <c r="E158" s="44"/>
      <c r="F158" s="31"/>
      <c r="G158" s="31"/>
      <c r="H158" s="44"/>
      <c r="I158" s="43"/>
      <c r="J158" s="53"/>
      <c r="K158" s="105"/>
      <c r="M158" s="109"/>
      <c r="N158" s="105"/>
      <c r="P158" s="120"/>
      <c r="Q158" s="32"/>
      <c r="R158" s="32"/>
      <c r="S158" s="45"/>
      <c r="T158" s="45"/>
    </row>
    <row r="159" spans="2:20" ht="18" customHeight="1">
      <c r="B159" s="3" t="s">
        <v>18</v>
      </c>
      <c r="C159" s="3" t="s">
        <v>195</v>
      </c>
      <c r="D159" s="14" t="s">
        <v>128</v>
      </c>
      <c r="E159" s="7" t="s">
        <v>125</v>
      </c>
      <c r="F159" s="3" t="s">
        <v>147</v>
      </c>
      <c r="G159" s="25"/>
      <c r="H159" s="39">
        <v>1956</v>
      </c>
      <c r="I159" s="36" t="s">
        <v>463</v>
      </c>
      <c r="J159" s="52">
        <v>282.3</v>
      </c>
      <c r="K159" s="103" t="s">
        <v>279</v>
      </c>
      <c r="M159" s="107">
        <v>282.3</v>
      </c>
      <c r="N159" s="103" t="s">
        <v>279</v>
      </c>
      <c r="P159" s="119">
        <f t="shared" si="44"/>
        <v>1669804.5</v>
      </c>
      <c r="Q159" s="26">
        <f t="shared" si="45"/>
        <v>0</v>
      </c>
      <c r="R159" s="26">
        <f t="shared" si="46"/>
        <v>0</v>
      </c>
      <c r="S159" s="42">
        <f t="shared" si="47"/>
        <v>1669804.5</v>
      </c>
      <c r="T159" s="42">
        <v>0</v>
      </c>
    </row>
    <row r="160" spans="2:20" ht="6" customHeight="1">
      <c r="B160" s="31"/>
      <c r="C160" s="31"/>
      <c r="D160" s="43"/>
      <c r="E160" s="44"/>
      <c r="F160" s="31"/>
      <c r="G160" s="31"/>
      <c r="H160" s="44"/>
      <c r="I160" s="43"/>
      <c r="J160" s="53"/>
      <c r="K160" s="105"/>
      <c r="M160" s="109"/>
      <c r="N160" s="105"/>
      <c r="P160" s="120"/>
      <c r="Q160" s="32"/>
      <c r="R160" s="32"/>
      <c r="S160" s="45"/>
      <c r="T160" s="45"/>
    </row>
    <row r="161" spans="2:20" ht="18" customHeight="1">
      <c r="B161" s="3" t="s">
        <v>247</v>
      </c>
      <c r="C161" s="3" t="s">
        <v>196</v>
      </c>
      <c r="D161" s="14" t="s">
        <v>136</v>
      </c>
      <c r="E161" s="7" t="s">
        <v>125</v>
      </c>
      <c r="F161" s="3" t="s">
        <v>147</v>
      </c>
      <c r="G161" s="25"/>
      <c r="H161" s="39">
        <v>1987</v>
      </c>
      <c r="I161" s="36" t="s">
        <v>465</v>
      </c>
      <c r="J161" s="52">
        <v>1039.25</v>
      </c>
      <c r="K161" s="103" t="s">
        <v>279</v>
      </c>
      <c r="M161" s="107">
        <v>1039.25</v>
      </c>
      <c r="N161" s="103" t="s">
        <v>279</v>
      </c>
      <c r="P161" s="119">
        <f t="shared" ref="P161:P190" si="52">IF(T161&gt;0,0,IF(K161="standardowy",J161*$P$4,0))</f>
        <v>6147163.75</v>
      </c>
      <c r="Q161" s="26">
        <f t="shared" ref="Q161:Q190" si="53">IF(T161&gt;0,0,IF(K161="zabytkowy",J161*$Q$4,0))</f>
        <v>0</v>
      </c>
      <c r="R161" s="26">
        <f t="shared" ref="R161:R190" si="54">IF(T161&gt;0,0,IF(K161="inny",J161*$R$4,0))</f>
        <v>0</v>
      </c>
      <c r="S161" s="42">
        <f t="shared" ref="S161:S190" si="55">SUM(P161:R161)</f>
        <v>6147163.75</v>
      </c>
      <c r="T161" s="42">
        <v>0</v>
      </c>
    </row>
    <row r="162" spans="2:20" ht="18" customHeight="1">
      <c r="B162" s="25" t="s">
        <v>247</v>
      </c>
      <c r="C162" s="25" t="s">
        <v>197</v>
      </c>
      <c r="D162" s="36" t="s">
        <v>135</v>
      </c>
      <c r="E162" s="39" t="s">
        <v>125</v>
      </c>
      <c r="F162" s="25" t="s">
        <v>147</v>
      </c>
      <c r="G162" s="25"/>
      <c r="H162" s="39">
        <v>1988</v>
      </c>
      <c r="I162" s="36" t="s">
        <v>465</v>
      </c>
      <c r="J162" s="52">
        <v>1094.22</v>
      </c>
      <c r="K162" s="103" t="s">
        <v>279</v>
      </c>
      <c r="M162" s="107">
        <v>1094.22</v>
      </c>
      <c r="N162" s="103" t="s">
        <v>279</v>
      </c>
      <c r="P162" s="119">
        <f t="shared" si="52"/>
        <v>6472311.2999999998</v>
      </c>
      <c r="Q162" s="26">
        <f t="shared" si="53"/>
        <v>0</v>
      </c>
      <c r="R162" s="26">
        <f t="shared" si="54"/>
        <v>0</v>
      </c>
      <c r="S162" s="42">
        <f t="shared" si="55"/>
        <v>6472311.2999999998</v>
      </c>
      <c r="T162" s="42">
        <v>0</v>
      </c>
    </row>
    <row r="163" spans="2:20" ht="6" customHeight="1">
      <c r="B163" s="31"/>
      <c r="C163" s="31"/>
      <c r="D163" s="43"/>
      <c r="E163" s="44"/>
      <c r="F163" s="31"/>
      <c r="G163" s="31"/>
      <c r="H163" s="44"/>
      <c r="I163" s="43"/>
      <c r="J163" s="53"/>
      <c r="K163" s="105"/>
      <c r="M163" s="109"/>
      <c r="N163" s="105"/>
      <c r="P163" s="120"/>
      <c r="Q163" s="32"/>
      <c r="R163" s="32"/>
      <c r="S163" s="45"/>
      <c r="T163" s="45"/>
    </row>
    <row r="164" spans="2:20" ht="18" customHeight="1">
      <c r="B164" s="3" t="s">
        <v>19</v>
      </c>
      <c r="C164" s="3" t="s">
        <v>199</v>
      </c>
      <c r="D164" s="14" t="s">
        <v>179</v>
      </c>
      <c r="E164" s="7" t="s">
        <v>125</v>
      </c>
      <c r="F164" s="3" t="s">
        <v>147</v>
      </c>
      <c r="G164" s="25"/>
      <c r="H164" s="39">
        <v>1985</v>
      </c>
      <c r="I164" s="36">
        <v>2</v>
      </c>
      <c r="J164" s="52">
        <v>1173</v>
      </c>
      <c r="K164" s="103" t="s">
        <v>279</v>
      </c>
      <c r="M164" s="107">
        <v>1173</v>
      </c>
      <c r="N164" s="103" t="s">
        <v>279</v>
      </c>
      <c r="P164" s="119">
        <f t="shared" si="52"/>
        <v>6938295</v>
      </c>
      <c r="Q164" s="26">
        <f t="shared" si="53"/>
        <v>0</v>
      </c>
      <c r="R164" s="26">
        <f t="shared" si="54"/>
        <v>0</v>
      </c>
      <c r="S164" s="42">
        <f t="shared" si="55"/>
        <v>6938295</v>
      </c>
      <c r="T164" s="42">
        <v>0</v>
      </c>
    </row>
    <row r="165" spans="2:20" ht="18" customHeight="1">
      <c r="B165" s="3" t="s">
        <v>19</v>
      </c>
      <c r="C165" s="3" t="s">
        <v>198</v>
      </c>
      <c r="D165" s="14" t="s">
        <v>180</v>
      </c>
      <c r="E165" s="7" t="s">
        <v>125</v>
      </c>
      <c r="F165" s="3" t="s">
        <v>147</v>
      </c>
      <c r="G165" s="25"/>
      <c r="H165" s="39">
        <v>1982</v>
      </c>
      <c r="I165" s="36">
        <v>2</v>
      </c>
      <c r="J165" s="52">
        <v>964</v>
      </c>
      <c r="K165" s="103" t="s">
        <v>279</v>
      </c>
      <c r="M165" s="107">
        <v>964</v>
      </c>
      <c r="N165" s="103" t="s">
        <v>279</v>
      </c>
      <c r="P165" s="119">
        <f t="shared" si="52"/>
        <v>5702060</v>
      </c>
      <c r="Q165" s="26">
        <f t="shared" si="53"/>
        <v>0</v>
      </c>
      <c r="R165" s="26">
        <f t="shared" si="54"/>
        <v>0</v>
      </c>
      <c r="S165" s="42">
        <f t="shared" si="55"/>
        <v>5702060</v>
      </c>
      <c r="T165" s="42">
        <v>0</v>
      </c>
    </row>
    <row r="166" spans="2:20" ht="6" customHeight="1">
      <c r="B166" s="31"/>
      <c r="C166" s="31"/>
      <c r="D166" s="43"/>
      <c r="E166" s="44"/>
      <c r="F166" s="31"/>
      <c r="G166" s="31"/>
      <c r="H166" s="44"/>
      <c r="I166" s="43"/>
      <c r="J166" s="53"/>
      <c r="K166" s="105"/>
      <c r="M166" s="109"/>
      <c r="N166" s="105"/>
      <c r="P166" s="120"/>
      <c r="Q166" s="32"/>
      <c r="R166" s="32"/>
      <c r="S166" s="45"/>
      <c r="T166" s="45"/>
    </row>
    <row r="167" spans="2:20" ht="18" customHeight="1">
      <c r="B167" s="3" t="s">
        <v>20</v>
      </c>
      <c r="C167" s="3" t="s">
        <v>200</v>
      </c>
      <c r="D167" s="14" t="s">
        <v>137</v>
      </c>
      <c r="E167" s="7" t="s">
        <v>125</v>
      </c>
      <c r="F167" s="3" t="s">
        <v>147</v>
      </c>
      <c r="G167" s="25" t="s">
        <v>534</v>
      </c>
      <c r="H167" s="39">
        <v>1958</v>
      </c>
      <c r="I167" s="36" t="s">
        <v>172</v>
      </c>
      <c r="J167" s="52">
        <v>751.07</v>
      </c>
      <c r="K167" s="103" t="s">
        <v>279</v>
      </c>
      <c r="M167" s="107">
        <v>751.07</v>
      </c>
      <c r="N167" s="103" t="s">
        <v>279</v>
      </c>
      <c r="P167" s="119">
        <f t="shared" si="52"/>
        <v>4442579.0500000007</v>
      </c>
      <c r="Q167" s="26">
        <f t="shared" si="53"/>
        <v>0</v>
      </c>
      <c r="R167" s="26">
        <f t="shared" si="54"/>
        <v>0</v>
      </c>
      <c r="S167" s="42">
        <f t="shared" si="55"/>
        <v>4442579.0500000007</v>
      </c>
      <c r="T167" s="42">
        <v>0</v>
      </c>
    </row>
    <row r="168" spans="2:20" ht="18" customHeight="1">
      <c r="B168" s="3" t="s">
        <v>20</v>
      </c>
      <c r="C168" s="3" t="s">
        <v>200</v>
      </c>
      <c r="D168" s="14" t="s">
        <v>137</v>
      </c>
      <c r="E168" s="7" t="s">
        <v>125</v>
      </c>
      <c r="F168" s="3" t="s">
        <v>147</v>
      </c>
      <c r="G168" s="25" t="s">
        <v>535</v>
      </c>
      <c r="H168" s="39"/>
      <c r="I168" s="36"/>
      <c r="J168" s="52">
        <v>55</v>
      </c>
      <c r="K168" s="103" t="s">
        <v>285</v>
      </c>
      <c r="M168" s="110">
        <v>141</v>
      </c>
      <c r="N168" s="103" t="s">
        <v>285</v>
      </c>
      <c r="P168" s="119">
        <f t="shared" ref="P168" si="56">IF(T168&gt;0,0,IF(K168="standardowy",J168*$P$4,0))</f>
        <v>0</v>
      </c>
      <c r="Q168" s="26">
        <f t="shared" ref="Q168" si="57">IF(T168&gt;0,0,IF(K168="zabytkowy",J168*$Q$4,0))</f>
        <v>0</v>
      </c>
      <c r="R168" s="26">
        <f t="shared" ref="R168" si="58">IF(T168&gt;0,0,IF(K168="inny",J168*$R$4,0))</f>
        <v>123750</v>
      </c>
      <c r="S168" s="42">
        <f t="shared" ref="S168" si="59">SUM(P168:R168)</f>
        <v>123750</v>
      </c>
      <c r="T168" s="42">
        <v>0</v>
      </c>
    </row>
    <row r="169" spans="2:20" ht="6" customHeight="1">
      <c r="B169" s="31"/>
      <c r="C169" s="31"/>
      <c r="D169" s="43"/>
      <c r="E169" s="44"/>
      <c r="F169" s="31"/>
      <c r="G169" s="31"/>
      <c r="H169" s="44"/>
      <c r="I169" s="43"/>
      <c r="J169" s="53"/>
      <c r="K169" s="105"/>
      <c r="M169" s="109"/>
      <c r="N169" s="105"/>
      <c r="P169" s="120"/>
      <c r="Q169" s="32"/>
      <c r="R169" s="32"/>
      <c r="S169" s="45"/>
      <c r="T169" s="45"/>
    </row>
    <row r="170" spans="2:20" ht="18" customHeight="1">
      <c r="B170" s="3" t="s">
        <v>21</v>
      </c>
      <c r="C170" s="3" t="s">
        <v>126</v>
      </c>
      <c r="D170" s="14" t="s">
        <v>181</v>
      </c>
      <c r="E170" s="7" t="s">
        <v>125</v>
      </c>
      <c r="F170" s="3" t="s">
        <v>147</v>
      </c>
      <c r="G170" s="25"/>
      <c r="H170" s="39" t="s">
        <v>449</v>
      </c>
      <c r="I170" s="36" t="s">
        <v>128</v>
      </c>
      <c r="J170" s="52">
        <v>474</v>
      </c>
      <c r="K170" s="103" t="s">
        <v>279</v>
      </c>
      <c r="M170" s="107">
        <v>473.8</v>
      </c>
      <c r="N170" s="103" t="s">
        <v>279</v>
      </c>
      <c r="P170" s="119">
        <f t="shared" si="52"/>
        <v>2803710</v>
      </c>
      <c r="Q170" s="26">
        <f t="shared" si="53"/>
        <v>0</v>
      </c>
      <c r="R170" s="26">
        <f t="shared" si="54"/>
        <v>0</v>
      </c>
      <c r="S170" s="42">
        <f t="shared" si="55"/>
        <v>2803710</v>
      </c>
      <c r="T170" s="42">
        <v>0</v>
      </c>
    </row>
    <row r="171" spans="2:20" ht="18" customHeight="1">
      <c r="B171" s="3" t="s">
        <v>21</v>
      </c>
      <c r="C171" s="3" t="s">
        <v>202</v>
      </c>
      <c r="D171" s="14" t="s">
        <v>135</v>
      </c>
      <c r="E171" s="7" t="s">
        <v>125</v>
      </c>
      <c r="F171" s="3" t="s">
        <v>147</v>
      </c>
      <c r="G171" s="25"/>
      <c r="H171" s="39">
        <v>1976</v>
      </c>
      <c r="I171" s="36" t="s">
        <v>239</v>
      </c>
      <c r="J171" s="52">
        <v>841</v>
      </c>
      <c r="K171" s="103" t="s">
        <v>282</v>
      </c>
      <c r="M171" s="107">
        <v>841</v>
      </c>
      <c r="N171" s="117" t="s">
        <v>279</v>
      </c>
      <c r="P171" s="119">
        <f t="shared" si="52"/>
        <v>0</v>
      </c>
      <c r="Q171" s="26">
        <f t="shared" si="53"/>
        <v>6218143.75</v>
      </c>
      <c r="R171" s="26">
        <f t="shared" si="54"/>
        <v>0</v>
      </c>
      <c r="S171" s="42">
        <f t="shared" si="55"/>
        <v>6218143.75</v>
      </c>
      <c r="T171" s="42">
        <v>0</v>
      </c>
    </row>
    <row r="172" spans="2:20" ht="18" customHeight="1">
      <c r="B172" s="3" t="s">
        <v>21</v>
      </c>
      <c r="C172" s="3" t="s">
        <v>201</v>
      </c>
      <c r="D172" s="14" t="s">
        <v>182</v>
      </c>
      <c r="E172" s="7" t="s">
        <v>125</v>
      </c>
      <c r="F172" s="3" t="s">
        <v>147</v>
      </c>
      <c r="G172" s="25" t="s">
        <v>472</v>
      </c>
      <c r="H172" s="39">
        <v>1904</v>
      </c>
      <c r="I172" s="36" t="s">
        <v>128</v>
      </c>
      <c r="J172" s="52">
        <v>415</v>
      </c>
      <c r="K172" s="103" t="s">
        <v>285</v>
      </c>
      <c r="M172" s="107">
        <v>415</v>
      </c>
      <c r="N172" s="117" t="s">
        <v>279</v>
      </c>
      <c r="P172" s="119">
        <f t="shared" si="52"/>
        <v>0</v>
      </c>
      <c r="Q172" s="26">
        <f t="shared" si="53"/>
        <v>0</v>
      </c>
      <c r="R172" s="26">
        <f t="shared" si="54"/>
        <v>933750</v>
      </c>
      <c r="S172" s="42">
        <f t="shared" si="55"/>
        <v>933750</v>
      </c>
      <c r="T172" s="42">
        <v>0</v>
      </c>
    </row>
    <row r="173" spans="2:20" ht="18" customHeight="1">
      <c r="B173" s="3" t="s">
        <v>21</v>
      </c>
      <c r="C173" s="3" t="s">
        <v>201</v>
      </c>
      <c r="D173" s="14" t="s">
        <v>182</v>
      </c>
      <c r="E173" s="7" t="s">
        <v>125</v>
      </c>
      <c r="F173" s="3" t="s">
        <v>147</v>
      </c>
      <c r="G173" s="25" t="s">
        <v>473</v>
      </c>
      <c r="H173" s="39">
        <v>1904</v>
      </c>
      <c r="I173" s="36" t="s">
        <v>128</v>
      </c>
      <c r="J173" s="52">
        <v>310</v>
      </c>
      <c r="K173" s="103" t="s">
        <v>285</v>
      </c>
      <c r="M173" s="107">
        <v>310</v>
      </c>
      <c r="N173" s="117" t="s">
        <v>279</v>
      </c>
      <c r="P173" s="119">
        <f t="shared" si="52"/>
        <v>0</v>
      </c>
      <c r="Q173" s="26">
        <f t="shared" si="53"/>
        <v>0</v>
      </c>
      <c r="R173" s="26">
        <f t="shared" si="54"/>
        <v>697500</v>
      </c>
      <c r="S173" s="42">
        <f t="shared" si="55"/>
        <v>697500</v>
      </c>
      <c r="T173" s="42">
        <v>0</v>
      </c>
    </row>
    <row r="174" spans="2:20" ht="18" customHeight="1">
      <c r="B174" s="3" t="s">
        <v>21</v>
      </c>
      <c r="C174" s="3" t="s">
        <v>201</v>
      </c>
      <c r="D174" s="14" t="s">
        <v>182</v>
      </c>
      <c r="E174" s="7" t="s">
        <v>125</v>
      </c>
      <c r="F174" s="3" t="s">
        <v>147</v>
      </c>
      <c r="G174" s="25" t="s">
        <v>474</v>
      </c>
      <c r="H174" s="39">
        <v>1984</v>
      </c>
      <c r="I174" s="36" t="s">
        <v>239</v>
      </c>
      <c r="J174" s="52">
        <v>33</v>
      </c>
      <c r="K174" s="103" t="s">
        <v>285</v>
      </c>
      <c r="M174" s="107">
        <v>33</v>
      </c>
      <c r="N174" s="103" t="s">
        <v>285</v>
      </c>
      <c r="P174" s="119">
        <f t="shared" si="52"/>
        <v>0</v>
      </c>
      <c r="Q174" s="26">
        <f t="shared" si="53"/>
        <v>0</v>
      </c>
      <c r="R174" s="26">
        <f t="shared" si="54"/>
        <v>74250</v>
      </c>
      <c r="S174" s="42">
        <f t="shared" si="55"/>
        <v>74250</v>
      </c>
      <c r="T174" s="42">
        <v>0</v>
      </c>
    </row>
    <row r="175" spans="2:20" ht="6" customHeight="1">
      <c r="B175" s="31"/>
      <c r="C175" s="31"/>
      <c r="D175" s="43"/>
      <c r="E175" s="44"/>
      <c r="F175" s="31"/>
      <c r="G175" s="31"/>
      <c r="H175" s="44"/>
      <c r="I175" s="43"/>
      <c r="J175" s="53"/>
      <c r="K175" s="105"/>
      <c r="M175" s="109"/>
      <c r="N175" s="105"/>
      <c r="P175" s="120"/>
      <c r="Q175" s="32"/>
      <c r="R175" s="32"/>
      <c r="S175" s="45"/>
      <c r="T175" s="45"/>
    </row>
    <row r="176" spans="2:20" ht="18" customHeight="1">
      <c r="B176" s="3" t="s">
        <v>14</v>
      </c>
      <c r="C176" s="3" t="s">
        <v>170</v>
      </c>
      <c r="D176" s="14" t="s">
        <v>131</v>
      </c>
      <c r="E176" s="7" t="s">
        <v>125</v>
      </c>
      <c r="F176" s="3" t="s">
        <v>147</v>
      </c>
      <c r="G176" s="25" t="s">
        <v>486</v>
      </c>
      <c r="H176" s="39">
        <v>1912</v>
      </c>
      <c r="I176" s="36">
        <v>2</v>
      </c>
      <c r="J176" s="52">
        <v>858.1</v>
      </c>
      <c r="K176" s="103" t="s">
        <v>279</v>
      </c>
      <c r="M176" s="107">
        <v>858.1</v>
      </c>
      <c r="N176" s="103" t="s">
        <v>279</v>
      </c>
      <c r="P176" s="119">
        <f t="shared" si="52"/>
        <v>5075661.5</v>
      </c>
      <c r="Q176" s="26">
        <f t="shared" si="53"/>
        <v>0</v>
      </c>
      <c r="R176" s="26">
        <f t="shared" si="54"/>
        <v>0</v>
      </c>
      <c r="S176" s="42">
        <f t="shared" si="55"/>
        <v>5075661.5</v>
      </c>
      <c r="T176" s="42">
        <v>0</v>
      </c>
    </row>
    <row r="177" spans="2:20" ht="18" customHeight="1">
      <c r="B177" s="3" t="s">
        <v>14</v>
      </c>
      <c r="C177" s="3" t="s">
        <v>170</v>
      </c>
      <c r="D177" s="14" t="s">
        <v>131</v>
      </c>
      <c r="E177" s="7" t="s">
        <v>125</v>
      </c>
      <c r="F177" s="3" t="s">
        <v>147</v>
      </c>
      <c r="G177" s="25" t="s">
        <v>487</v>
      </c>
      <c r="H177" s="39" t="s">
        <v>494</v>
      </c>
      <c r="I177" s="36">
        <v>3</v>
      </c>
      <c r="J177" s="52">
        <v>2129.6999999999998</v>
      </c>
      <c r="K177" s="103" t="s">
        <v>279</v>
      </c>
      <c r="M177" s="107">
        <v>2129.6999999999998</v>
      </c>
      <c r="N177" s="103" t="s">
        <v>279</v>
      </c>
      <c r="P177" s="119">
        <f t="shared" si="52"/>
        <v>12597175.499999998</v>
      </c>
      <c r="Q177" s="26">
        <f t="shared" si="53"/>
        <v>0</v>
      </c>
      <c r="R177" s="26">
        <f t="shared" si="54"/>
        <v>0</v>
      </c>
      <c r="S177" s="42">
        <f t="shared" si="55"/>
        <v>12597175.499999998</v>
      </c>
      <c r="T177" s="42">
        <v>0</v>
      </c>
    </row>
    <row r="178" spans="2:20" ht="18" customHeight="1">
      <c r="B178" s="3" t="s">
        <v>14</v>
      </c>
      <c r="C178" s="3" t="s">
        <v>170</v>
      </c>
      <c r="D178" s="14" t="s">
        <v>131</v>
      </c>
      <c r="E178" s="7" t="s">
        <v>125</v>
      </c>
      <c r="F178" s="3" t="s">
        <v>147</v>
      </c>
      <c r="G178" s="25" t="s">
        <v>488</v>
      </c>
      <c r="H178" s="39">
        <v>1999</v>
      </c>
      <c r="I178" s="36">
        <v>4</v>
      </c>
      <c r="J178" s="52">
        <v>1367.2</v>
      </c>
      <c r="K178" s="103" t="s">
        <v>279</v>
      </c>
      <c r="M178" s="107">
        <v>1367.2</v>
      </c>
      <c r="N178" s="103" t="s">
        <v>279</v>
      </c>
      <c r="P178" s="119">
        <f t="shared" si="52"/>
        <v>8086988</v>
      </c>
      <c r="Q178" s="26">
        <f t="shared" si="53"/>
        <v>0</v>
      </c>
      <c r="R178" s="26">
        <f t="shared" si="54"/>
        <v>0</v>
      </c>
      <c r="S178" s="42">
        <f t="shared" si="55"/>
        <v>8086988</v>
      </c>
      <c r="T178" s="42">
        <v>0</v>
      </c>
    </row>
    <row r="179" spans="2:20" ht="18" customHeight="1">
      <c r="B179" s="3" t="s">
        <v>14</v>
      </c>
      <c r="C179" s="3" t="s">
        <v>170</v>
      </c>
      <c r="D179" s="14" t="s">
        <v>131</v>
      </c>
      <c r="E179" s="7" t="s">
        <v>125</v>
      </c>
      <c r="F179" s="3" t="s">
        <v>147</v>
      </c>
      <c r="G179" s="25" t="s">
        <v>489</v>
      </c>
      <c r="H179" s="39" t="s">
        <v>495</v>
      </c>
      <c r="I179" s="36">
        <v>2</v>
      </c>
      <c r="J179" s="52">
        <v>537.6</v>
      </c>
      <c r="K179" s="103" t="s">
        <v>279</v>
      </c>
      <c r="M179" s="107">
        <v>537.6</v>
      </c>
      <c r="N179" s="103" t="s">
        <v>279</v>
      </c>
      <c r="P179" s="119">
        <f t="shared" si="52"/>
        <v>3179904</v>
      </c>
      <c r="Q179" s="26">
        <f t="shared" si="53"/>
        <v>0</v>
      </c>
      <c r="R179" s="26">
        <f t="shared" si="54"/>
        <v>0</v>
      </c>
      <c r="S179" s="42">
        <f t="shared" si="55"/>
        <v>3179904</v>
      </c>
      <c r="T179" s="42">
        <v>0</v>
      </c>
    </row>
    <row r="180" spans="2:20" ht="18" customHeight="1">
      <c r="B180" s="3" t="s">
        <v>14</v>
      </c>
      <c r="C180" s="3" t="s">
        <v>170</v>
      </c>
      <c r="D180" s="14" t="s">
        <v>131</v>
      </c>
      <c r="E180" s="7" t="s">
        <v>125</v>
      </c>
      <c r="F180" s="3" t="s">
        <v>147</v>
      </c>
      <c r="G180" s="25" t="s">
        <v>490</v>
      </c>
      <c r="H180" s="39">
        <v>1982</v>
      </c>
      <c r="I180" s="36">
        <v>1</v>
      </c>
      <c r="J180" s="52">
        <v>12.5</v>
      </c>
      <c r="K180" s="103" t="s">
        <v>279</v>
      </c>
      <c r="M180" s="107">
        <v>12.5</v>
      </c>
      <c r="N180" s="103" t="s">
        <v>279</v>
      </c>
      <c r="P180" s="119">
        <f t="shared" si="52"/>
        <v>73937.5</v>
      </c>
      <c r="Q180" s="26">
        <f t="shared" si="53"/>
        <v>0</v>
      </c>
      <c r="R180" s="26">
        <f t="shared" si="54"/>
        <v>0</v>
      </c>
      <c r="S180" s="42">
        <f t="shared" si="55"/>
        <v>73937.5</v>
      </c>
      <c r="T180" s="42">
        <v>0</v>
      </c>
    </row>
    <row r="181" spans="2:20" ht="18" customHeight="1">
      <c r="B181" s="3" t="s">
        <v>14</v>
      </c>
      <c r="C181" s="3" t="s">
        <v>170</v>
      </c>
      <c r="D181" s="14" t="s">
        <v>131</v>
      </c>
      <c r="E181" s="7" t="s">
        <v>125</v>
      </c>
      <c r="F181" s="3" t="s">
        <v>147</v>
      </c>
      <c r="G181" s="25" t="s">
        <v>491</v>
      </c>
      <c r="H181" s="39">
        <v>1970</v>
      </c>
      <c r="I181" s="36">
        <v>1</v>
      </c>
      <c r="J181" s="52">
        <v>312.60000000000002</v>
      </c>
      <c r="K181" s="103" t="s">
        <v>285</v>
      </c>
      <c r="M181" s="107">
        <v>312.60000000000002</v>
      </c>
      <c r="N181" s="103" t="s">
        <v>285</v>
      </c>
      <c r="P181" s="119">
        <f t="shared" si="52"/>
        <v>0</v>
      </c>
      <c r="Q181" s="26">
        <f t="shared" si="53"/>
        <v>0</v>
      </c>
      <c r="R181" s="26">
        <f t="shared" si="54"/>
        <v>703350</v>
      </c>
      <c r="S181" s="42">
        <f t="shared" si="55"/>
        <v>703350</v>
      </c>
      <c r="T181" s="42">
        <v>0</v>
      </c>
    </row>
    <row r="182" spans="2:20" ht="18" customHeight="1">
      <c r="B182" s="3" t="s">
        <v>14</v>
      </c>
      <c r="C182" s="3" t="s">
        <v>241</v>
      </c>
      <c r="D182" s="14" t="s">
        <v>184</v>
      </c>
      <c r="E182" s="7" t="s">
        <v>125</v>
      </c>
      <c r="F182" s="3" t="s">
        <v>147</v>
      </c>
      <c r="G182" s="25" t="s">
        <v>492</v>
      </c>
      <c r="H182" s="39"/>
      <c r="I182" s="36">
        <v>1</v>
      </c>
      <c r="J182" s="52">
        <v>261.3</v>
      </c>
      <c r="K182" s="103" t="s">
        <v>285</v>
      </c>
      <c r="M182" s="107">
        <v>261.3</v>
      </c>
      <c r="N182" s="103" t="s">
        <v>285</v>
      </c>
      <c r="P182" s="119">
        <f t="shared" si="52"/>
        <v>0</v>
      </c>
      <c r="Q182" s="26">
        <f t="shared" si="53"/>
        <v>0</v>
      </c>
      <c r="R182" s="26">
        <f t="shared" si="54"/>
        <v>587925</v>
      </c>
      <c r="S182" s="42">
        <f t="shared" si="55"/>
        <v>587925</v>
      </c>
      <c r="T182" s="42">
        <v>0</v>
      </c>
    </row>
    <row r="183" spans="2:20" ht="18" customHeight="1">
      <c r="B183" s="3" t="s">
        <v>14</v>
      </c>
      <c r="C183" s="3" t="s">
        <v>241</v>
      </c>
      <c r="D183" s="14" t="s">
        <v>184</v>
      </c>
      <c r="E183" s="7" t="s">
        <v>125</v>
      </c>
      <c r="F183" s="3" t="s">
        <v>147</v>
      </c>
      <c r="G183" s="25" t="s">
        <v>427</v>
      </c>
      <c r="H183" s="39" t="s">
        <v>496</v>
      </c>
      <c r="I183" s="36">
        <v>3</v>
      </c>
      <c r="J183" s="52">
        <v>1266.5</v>
      </c>
      <c r="K183" s="103" t="s">
        <v>279</v>
      </c>
      <c r="M183" s="107">
        <v>1266.5</v>
      </c>
      <c r="N183" s="103" t="s">
        <v>279</v>
      </c>
      <c r="P183" s="119">
        <f t="shared" si="52"/>
        <v>7491347.5</v>
      </c>
      <c r="Q183" s="26">
        <f t="shared" si="53"/>
        <v>0</v>
      </c>
      <c r="R183" s="26">
        <f t="shared" si="54"/>
        <v>0</v>
      </c>
      <c r="S183" s="42">
        <f t="shared" si="55"/>
        <v>7491347.5</v>
      </c>
      <c r="T183" s="42">
        <v>0</v>
      </c>
    </row>
    <row r="184" spans="2:20" ht="18" customHeight="1">
      <c r="B184" s="3" t="s">
        <v>14</v>
      </c>
      <c r="C184" s="3" t="s">
        <v>242</v>
      </c>
      <c r="D184" s="14" t="s">
        <v>243</v>
      </c>
      <c r="E184" s="7" t="s">
        <v>125</v>
      </c>
      <c r="F184" s="3" t="s">
        <v>147</v>
      </c>
      <c r="G184" s="25" t="s">
        <v>493</v>
      </c>
      <c r="H184" s="39">
        <v>1977</v>
      </c>
      <c r="I184" s="36">
        <v>2</v>
      </c>
      <c r="J184" s="52">
        <v>309</v>
      </c>
      <c r="K184" s="103" t="s">
        <v>279</v>
      </c>
      <c r="M184" s="107">
        <v>309</v>
      </c>
      <c r="N184" s="103" t="s">
        <v>279</v>
      </c>
      <c r="P184" s="119">
        <f t="shared" si="52"/>
        <v>1827735</v>
      </c>
      <c r="Q184" s="26">
        <f t="shared" si="53"/>
        <v>0</v>
      </c>
      <c r="R184" s="26">
        <f t="shared" si="54"/>
        <v>0</v>
      </c>
      <c r="S184" s="42">
        <f t="shared" si="55"/>
        <v>1827735</v>
      </c>
      <c r="T184" s="42">
        <v>0</v>
      </c>
    </row>
    <row r="185" spans="2:20" ht="18" customHeight="1">
      <c r="B185" s="3" t="s">
        <v>14</v>
      </c>
      <c r="C185" s="3" t="s">
        <v>242</v>
      </c>
      <c r="D185" s="14" t="s">
        <v>243</v>
      </c>
      <c r="E185" s="7" t="s">
        <v>125</v>
      </c>
      <c r="F185" s="3" t="s">
        <v>147</v>
      </c>
      <c r="G185" s="25" t="s">
        <v>497</v>
      </c>
      <c r="H185" s="39">
        <v>1978</v>
      </c>
      <c r="I185" s="36">
        <v>4</v>
      </c>
      <c r="J185" s="52">
        <v>1053</v>
      </c>
      <c r="K185" s="103" t="s">
        <v>279</v>
      </c>
      <c r="M185" s="107">
        <v>1053</v>
      </c>
      <c r="N185" s="103" t="s">
        <v>279</v>
      </c>
      <c r="P185" s="119">
        <f t="shared" si="52"/>
        <v>6228495</v>
      </c>
      <c r="Q185" s="26">
        <f t="shared" si="53"/>
        <v>0</v>
      </c>
      <c r="R185" s="26">
        <f t="shared" si="54"/>
        <v>0</v>
      </c>
      <c r="S185" s="42">
        <f t="shared" si="55"/>
        <v>6228495</v>
      </c>
      <c r="T185" s="42">
        <v>0</v>
      </c>
    </row>
    <row r="186" spans="2:20" ht="18" customHeight="1">
      <c r="B186" s="3" t="s">
        <v>14</v>
      </c>
      <c r="C186" s="3" t="s">
        <v>242</v>
      </c>
      <c r="D186" s="14" t="s">
        <v>243</v>
      </c>
      <c r="E186" s="7" t="s">
        <v>125</v>
      </c>
      <c r="F186" s="3" t="s">
        <v>147</v>
      </c>
      <c r="G186" s="25" t="s">
        <v>498</v>
      </c>
      <c r="H186" s="39">
        <v>1989</v>
      </c>
      <c r="I186" s="36">
        <v>4</v>
      </c>
      <c r="J186" s="52">
        <v>963</v>
      </c>
      <c r="K186" s="103" t="s">
        <v>279</v>
      </c>
      <c r="M186" s="107">
        <v>963</v>
      </c>
      <c r="N186" s="103" t="s">
        <v>279</v>
      </c>
      <c r="P186" s="119">
        <f t="shared" si="52"/>
        <v>5696145</v>
      </c>
      <c r="Q186" s="26">
        <f t="shared" si="53"/>
        <v>0</v>
      </c>
      <c r="R186" s="26">
        <f t="shared" si="54"/>
        <v>0</v>
      </c>
      <c r="S186" s="42">
        <f t="shared" si="55"/>
        <v>5696145</v>
      </c>
      <c r="T186" s="42">
        <v>0</v>
      </c>
    </row>
    <row r="187" spans="2:20" ht="18" customHeight="1">
      <c r="B187" s="3" t="s">
        <v>14</v>
      </c>
      <c r="C187" s="3" t="s">
        <v>242</v>
      </c>
      <c r="D187" s="14" t="s">
        <v>243</v>
      </c>
      <c r="E187" s="7" t="s">
        <v>125</v>
      </c>
      <c r="F187" s="3" t="s">
        <v>147</v>
      </c>
      <c r="G187" s="25" t="s">
        <v>499</v>
      </c>
      <c r="H187" s="39">
        <v>1983</v>
      </c>
      <c r="I187" s="36">
        <v>4</v>
      </c>
      <c r="J187" s="52">
        <v>1712</v>
      </c>
      <c r="K187" s="103" t="s">
        <v>279</v>
      </c>
      <c r="M187" s="107">
        <v>1712</v>
      </c>
      <c r="N187" s="103" t="s">
        <v>279</v>
      </c>
      <c r="P187" s="119">
        <f t="shared" si="52"/>
        <v>10126480</v>
      </c>
      <c r="Q187" s="26">
        <f t="shared" si="53"/>
        <v>0</v>
      </c>
      <c r="R187" s="26">
        <f t="shared" si="54"/>
        <v>0</v>
      </c>
      <c r="S187" s="42">
        <f t="shared" si="55"/>
        <v>10126480</v>
      </c>
      <c r="T187" s="42">
        <v>0</v>
      </c>
    </row>
    <row r="188" spans="2:20" ht="18" customHeight="1">
      <c r="B188" s="3" t="s">
        <v>14</v>
      </c>
      <c r="C188" s="3" t="s">
        <v>242</v>
      </c>
      <c r="D188" s="14" t="s">
        <v>243</v>
      </c>
      <c r="E188" s="7" t="s">
        <v>125</v>
      </c>
      <c r="F188" s="3" t="s">
        <v>147</v>
      </c>
      <c r="G188" s="25" t="s">
        <v>500</v>
      </c>
      <c r="H188" s="39">
        <v>1990</v>
      </c>
      <c r="I188" s="36">
        <v>4</v>
      </c>
      <c r="J188" s="52">
        <v>225</v>
      </c>
      <c r="K188" s="103" t="s">
        <v>279</v>
      </c>
      <c r="M188" s="107">
        <v>225</v>
      </c>
      <c r="N188" s="103" t="s">
        <v>279</v>
      </c>
      <c r="P188" s="119">
        <f t="shared" si="52"/>
        <v>1330875</v>
      </c>
      <c r="Q188" s="26">
        <f t="shared" si="53"/>
        <v>0</v>
      </c>
      <c r="R188" s="26">
        <f t="shared" si="54"/>
        <v>0</v>
      </c>
      <c r="S188" s="42">
        <f t="shared" si="55"/>
        <v>1330875</v>
      </c>
      <c r="T188" s="42">
        <v>0</v>
      </c>
    </row>
    <row r="189" spans="2:20" ht="18" customHeight="1">
      <c r="B189" s="3" t="s">
        <v>14</v>
      </c>
      <c r="C189" s="3" t="s">
        <v>242</v>
      </c>
      <c r="D189" s="14" t="s">
        <v>243</v>
      </c>
      <c r="E189" s="7" t="s">
        <v>125</v>
      </c>
      <c r="F189" s="3" t="s">
        <v>147</v>
      </c>
      <c r="G189" s="25" t="s">
        <v>502</v>
      </c>
      <c r="H189" s="39" t="s">
        <v>501</v>
      </c>
      <c r="I189" s="36">
        <v>3</v>
      </c>
      <c r="J189" s="52">
        <v>81</v>
      </c>
      <c r="K189" s="103" t="s">
        <v>279</v>
      </c>
      <c r="M189" s="107">
        <v>81</v>
      </c>
      <c r="N189" s="103" t="s">
        <v>279</v>
      </c>
      <c r="P189" s="119">
        <f t="shared" si="52"/>
        <v>479115</v>
      </c>
      <c r="Q189" s="26">
        <f t="shared" si="53"/>
        <v>0</v>
      </c>
      <c r="R189" s="26">
        <f t="shared" si="54"/>
        <v>0</v>
      </c>
      <c r="S189" s="42">
        <f t="shared" si="55"/>
        <v>479115</v>
      </c>
      <c r="T189" s="42">
        <v>0</v>
      </c>
    </row>
    <row r="190" spans="2:20" ht="18" customHeight="1">
      <c r="B190" s="3" t="s">
        <v>14</v>
      </c>
      <c r="C190" s="3" t="s">
        <v>242</v>
      </c>
      <c r="D190" s="14" t="s">
        <v>243</v>
      </c>
      <c r="E190" s="7" t="s">
        <v>125</v>
      </c>
      <c r="F190" s="3" t="s">
        <v>147</v>
      </c>
      <c r="G190" s="25" t="s">
        <v>503</v>
      </c>
      <c r="H190" s="39">
        <v>1992</v>
      </c>
      <c r="I190" s="36">
        <v>1</v>
      </c>
      <c r="J190" s="52">
        <v>39</v>
      </c>
      <c r="K190" s="103" t="s">
        <v>279</v>
      </c>
      <c r="M190" s="107">
        <v>39</v>
      </c>
      <c r="N190" s="103" t="s">
        <v>279</v>
      </c>
      <c r="P190" s="119">
        <f t="shared" si="52"/>
        <v>230685</v>
      </c>
      <c r="Q190" s="26">
        <f t="shared" si="53"/>
        <v>0</v>
      </c>
      <c r="R190" s="26">
        <f t="shared" si="54"/>
        <v>0</v>
      </c>
      <c r="S190" s="42">
        <f t="shared" si="55"/>
        <v>230685</v>
      </c>
      <c r="T190" s="42">
        <v>0</v>
      </c>
    </row>
    <row r="191" spans="2:20" ht="18" customHeight="1">
      <c r="B191" s="3" t="s">
        <v>14</v>
      </c>
      <c r="C191" s="3" t="s">
        <v>242</v>
      </c>
      <c r="D191" s="14" t="s">
        <v>243</v>
      </c>
      <c r="E191" s="7" t="s">
        <v>125</v>
      </c>
      <c r="F191" s="3" t="s">
        <v>147</v>
      </c>
      <c r="G191" s="25" t="s">
        <v>490</v>
      </c>
      <c r="H191" s="39">
        <v>1987</v>
      </c>
      <c r="I191" s="36">
        <v>1</v>
      </c>
      <c r="J191" s="52">
        <v>10</v>
      </c>
      <c r="K191" s="103" t="s">
        <v>279</v>
      </c>
      <c r="M191" s="107">
        <v>10</v>
      </c>
      <c r="N191" s="103" t="s">
        <v>279</v>
      </c>
      <c r="P191" s="119">
        <f t="shared" ref="P191:P209" si="60">IF(T191&gt;0,0,IF(K191="standardowy",J191*$P$4,0))</f>
        <v>59150</v>
      </c>
      <c r="Q191" s="26">
        <f t="shared" ref="Q191:Q209" si="61">IF(T191&gt;0,0,IF(K191="zabytkowy",J191*$Q$4,0))</f>
        <v>0</v>
      </c>
      <c r="R191" s="26">
        <f t="shared" ref="R191:R209" si="62">IF(T191&gt;0,0,IF(K191="inny",J191*$R$4,0))</f>
        <v>0</v>
      </c>
      <c r="S191" s="42">
        <f t="shared" ref="S191:S209" si="63">SUM(P191:R191)</f>
        <v>59150</v>
      </c>
      <c r="T191" s="42">
        <v>0</v>
      </c>
    </row>
    <row r="192" spans="2:20" ht="18" customHeight="1">
      <c r="B192" s="3" t="s">
        <v>14</v>
      </c>
      <c r="C192" s="3" t="s">
        <v>242</v>
      </c>
      <c r="D192" s="14" t="s">
        <v>243</v>
      </c>
      <c r="E192" s="7" t="s">
        <v>125</v>
      </c>
      <c r="F192" s="3" t="s">
        <v>147</v>
      </c>
      <c r="G192" s="25" t="s">
        <v>504</v>
      </c>
      <c r="H192" s="39">
        <v>1973</v>
      </c>
      <c r="I192" s="36">
        <v>1</v>
      </c>
      <c r="J192" s="52">
        <v>139</v>
      </c>
      <c r="K192" s="103" t="s">
        <v>285</v>
      </c>
      <c r="M192" s="107">
        <v>139</v>
      </c>
      <c r="N192" s="103" t="s">
        <v>285</v>
      </c>
      <c r="P192" s="119">
        <f t="shared" si="60"/>
        <v>0</v>
      </c>
      <c r="Q192" s="26">
        <f t="shared" si="61"/>
        <v>0</v>
      </c>
      <c r="R192" s="26">
        <f t="shared" si="62"/>
        <v>312750</v>
      </c>
      <c r="S192" s="42">
        <f t="shared" si="63"/>
        <v>312750</v>
      </c>
      <c r="T192" s="42">
        <v>0</v>
      </c>
    </row>
    <row r="193" spans="2:20" ht="18" customHeight="1">
      <c r="B193" s="3" t="s">
        <v>14</v>
      </c>
      <c r="C193" s="3" t="s">
        <v>242</v>
      </c>
      <c r="D193" s="14" t="s">
        <v>243</v>
      </c>
      <c r="E193" s="7" t="s">
        <v>125</v>
      </c>
      <c r="F193" s="3" t="s">
        <v>147</v>
      </c>
      <c r="G193" s="25" t="s">
        <v>505</v>
      </c>
      <c r="H193" s="39">
        <v>2006</v>
      </c>
      <c r="I193" s="36">
        <v>1</v>
      </c>
      <c r="J193" s="52">
        <v>5</v>
      </c>
      <c r="K193" s="103" t="s">
        <v>279</v>
      </c>
      <c r="M193" s="107">
        <v>5</v>
      </c>
      <c r="N193" s="117" t="s">
        <v>541</v>
      </c>
      <c r="P193" s="119">
        <f t="shared" si="60"/>
        <v>0</v>
      </c>
      <c r="Q193" s="26">
        <f t="shared" si="61"/>
        <v>0</v>
      </c>
      <c r="R193" s="26">
        <f t="shared" si="62"/>
        <v>0</v>
      </c>
      <c r="S193" s="42">
        <f t="shared" si="63"/>
        <v>0</v>
      </c>
      <c r="T193" s="42">
        <v>32880</v>
      </c>
    </row>
    <row r="194" spans="2:20" ht="18" customHeight="1">
      <c r="B194" s="3" t="s">
        <v>14</v>
      </c>
      <c r="C194" s="3" t="s">
        <v>242</v>
      </c>
      <c r="D194" s="14" t="s">
        <v>243</v>
      </c>
      <c r="E194" s="7" t="s">
        <v>125</v>
      </c>
      <c r="F194" s="3" t="s">
        <v>147</v>
      </c>
      <c r="G194" s="25" t="s">
        <v>506</v>
      </c>
      <c r="H194" s="39">
        <v>2011</v>
      </c>
      <c r="I194" s="36">
        <v>1</v>
      </c>
      <c r="J194" s="52">
        <v>8.6999999999999993</v>
      </c>
      <c r="K194" s="103" t="s">
        <v>279</v>
      </c>
      <c r="M194" s="107">
        <v>8.6999999999999993</v>
      </c>
      <c r="N194" s="117" t="s">
        <v>541</v>
      </c>
      <c r="P194" s="119">
        <f t="shared" si="60"/>
        <v>0</v>
      </c>
      <c r="Q194" s="26">
        <f t="shared" si="61"/>
        <v>0</v>
      </c>
      <c r="R194" s="26">
        <f t="shared" si="62"/>
        <v>0</v>
      </c>
      <c r="S194" s="42">
        <f t="shared" si="63"/>
        <v>0</v>
      </c>
      <c r="T194" s="42">
        <v>57274.11</v>
      </c>
    </row>
    <row r="195" spans="2:20" ht="18" customHeight="1">
      <c r="B195" s="3" t="s">
        <v>14</v>
      </c>
      <c r="C195" s="3" t="s">
        <v>240</v>
      </c>
      <c r="D195" s="14" t="s">
        <v>139</v>
      </c>
      <c r="E195" s="7" t="s">
        <v>125</v>
      </c>
      <c r="F195" s="3" t="s">
        <v>147</v>
      </c>
      <c r="G195" s="25" t="s">
        <v>507</v>
      </c>
      <c r="H195" s="39">
        <v>1992</v>
      </c>
      <c r="I195" s="36">
        <v>2</v>
      </c>
      <c r="J195" s="52">
        <v>1203.6500000000001</v>
      </c>
      <c r="K195" s="103" t="s">
        <v>279</v>
      </c>
      <c r="M195" s="107">
        <v>1203.6500000000001</v>
      </c>
      <c r="N195" s="103" t="s">
        <v>279</v>
      </c>
      <c r="P195" s="119">
        <f t="shared" si="60"/>
        <v>7119589.7500000009</v>
      </c>
      <c r="Q195" s="26">
        <f t="shared" si="61"/>
        <v>0</v>
      </c>
      <c r="R195" s="26">
        <f t="shared" si="62"/>
        <v>0</v>
      </c>
      <c r="S195" s="42">
        <f t="shared" si="63"/>
        <v>7119589.7500000009</v>
      </c>
      <c r="T195" s="42">
        <v>0</v>
      </c>
    </row>
    <row r="196" spans="2:20" ht="18" customHeight="1">
      <c r="B196" s="3" t="s">
        <v>14</v>
      </c>
      <c r="C196" s="3" t="s">
        <v>240</v>
      </c>
      <c r="D196" s="14" t="s">
        <v>139</v>
      </c>
      <c r="E196" s="7" t="s">
        <v>125</v>
      </c>
      <c r="F196" s="3" t="s">
        <v>147</v>
      </c>
      <c r="G196" s="25" t="s">
        <v>508</v>
      </c>
      <c r="H196" s="39">
        <v>1992</v>
      </c>
      <c r="I196" s="36">
        <v>2</v>
      </c>
      <c r="J196" s="52">
        <v>1717.55</v>
      </c>
      <c r="K196" s="103" t="s">
        <v>279</v>
      </c>
      <c r="M196" s="107">
        <v>1717.55</v>
      </c>
      <c r="N196" s="103" t="s">
        <v>279</v>
      </c>
      <c r="P196" s="119">
        <f t="shared" si="60"/>
        <v>10159308.25</v>
      </c>
      <c r="Q196" s="26">
        <f t="shared" si="61"/>
        <v>0</v>
      </c>
      <c r="R196" s="26">
        <f t="shared" si="62"/>
        <v>0</v>
      </c>
      <c r="S196" s="42">
        <f t="shared" si="63"/>
        <v>10159308.25</v>
      </c>
      <c r="T196" s="42">
        <v>0</v>
      </c>
    </row>
    <row r="197" spans="2:20" ht="18" customHeight="1">
      <c r="B197" s="3" t="s">
        <v>14</v>
      </c>
      <c r="C197" s="3" t="s">
        <v>240</v>
      </c>
      <c r="D197" s="14" t="s">
        <v>139</v>
      </c>
      <c r="E197" s="7" t="s">
        <v>125</v>
      </c>
      <c r="F197" s="3" t="s">
        <v>147</v>
      </c>
      <c r="G197" s="25" t="s">
        <v>509</v>
      </c>
      <c r="H197" s="39">
        <v>1998</v>
      </c>
      <c r="I197" s="36">
        <v>2</v>
      </c>
      <c r="J197" s="52">
        <v>438.25</v>
      </c>
      <c r="K197" s="103" t="s">
        <v>279</v>
      </c>
      <c r="M197" s="107">
        <v>438.25</v>
      </c>
      <c r="N197" s="103" t="s">
        <v>279</v>
      </c>
      <c r="P197" s="119">
        <f t="shared" si="60"/>
        <v>2592248.75</v>
      </c>
      <c r="Q197" s="26">
        <f t="shared" si="61"/>
        <v>0</v>
      </c>
      <c r="R197" s="26">
        <f t="shared" si="62"/>
        <v>0</v>
      </c>
      <c r="S197" s="42">
        <f t="shared" si="63"/>
        <v>2592248.75</v>
      </c>
      <c r="T197" s="42">
        <v>0</v>
      </c>
    </row>
    <row r="198" spans="2:20" ht="18" customHeight="1">
      <c r="B198" s="3" t="s">
        <v>14</v>
      </c>
      <c r="C198" s="25" t="s">
        <v>176</v>
      </c>
      <c r="D198" s="36" t="s">
        <v>130</v>
      </c>
      <c r="E198" s="39" t="s">
        <v>125</v>
      </c>
      <c r="F198" s="25" t="s">
        <v>147</v>
      </c>
      <c r="G198" s="25" t="s">
        <v>543</v>
      </c>
      <c r="H198" s="39">
        <v>1996</v>
      </c>
      <c r="I198" s="36" t="s">
        <v>139</v>
      </c>
      <c r="J198" s="52">
        <v>391.62</v>
      </c>
      <c r="K198" s="103" t="s">
        <v>279</v>
      </c>
      <c r="M198" s="110">
        <v>368</v>
      </c>
      <c r="N198" s="103" t="s">
        <v>279</v>
      </c>
      <c r="P198" s="119">
        <f t="shared" si="60"/>
        <v>2316432.2999999998</v>
      </c>
      <c r="Q198" s="26">
        <f t="shared" si="61"/>
        <v>0</v>
      </c>
      <c r="R198" s="26">
        <f t="shared" si="62"/>
        <v>0</v>
      </c>
      <c r="S198" s="42">
        <f t="shared" si="63"/>
        <v>2316432.2999999998</v>
      </c>
      <c r="T198" s="42">
        <v>0</v>
      </c>
    </row>
    <row r="199" spans="2:20" ht="18" customHeight="1">
      <c r="B199" s="3" t="s">
        <v>14</v>
      </c>
      <c r="C199" s="25" t="s">
        <v>176</v>
      </c>
      <c r="D199" s="36" t="s">
        <v>130</v>
      </c>
      <c r="E199" s="39" t="s">
        <v>125</v>
      </c>
      <c r="F199" s="25" t="s">
        <v>147</v>
      </c>
      <c r="G199" s="25" t="s">
        <v>544</v>
      </c>
      <c r="H199" s="39"/>
      <c r="I199" s="36"/>
      <c r="J199" s="52">
        <v>28.25</v>
      </c>
      <c r="K199" s="103" t="s">
        <v>285</v>
      </c>
      <c r="M199" s="113" t="s">
        <v>542</v>
      </c>
      <c r="N199" s="118" t="s">
        <v>542</v>
      </c>
      <c r="P199" s="119">
        <f t="shared" ref="P199" si="64">IF(T199&gt;0,0,IF(K199="standardowy",J199*$P$4,0))</f>
        <v>0</v>
      </c>
      <c r="Q199" s="26">
        <f t="shared" ref="Q199" si="65">IF(T199&gt;0,0,IF(K199="zabytkowy",J199*$Q$4,0))</f>
        <v>0</v>
      </c>
      <c r="R199" s="26">
        <f t="shared" ref="R199" si="66">IF(T199&gt;0,0,IF(K199="inny",J199*$R$4,0))</f>
        <v>63562.5</v>
      </c>
      <c r="S199" s="42">
        <f t="shared" ref="S199" si="67">SUM(P199:R199)</f>
        <v>63562.5</v>
      </c>
      <c r="T199" s="42">
        <v>0</v>
      </c>
    </row>
    <row r="200" spans="2:20" ht="6" customHeight="1">
      <c r="B200" s="31"/>
      <c r="C200" s="31"/>
      <c r="D200" s="43"/>
      <c r="E200" s="44"/>
      <c r="F200" s="31"/>
      <c r="G200" s="31"/>
      <c r="H200" s="44"/>
      <c r="I200" s="43"/>
      <c r="J200" s="53"/>
      <c r="K200" s="105"/>
      <c r="M200" s="109"/>
      <c r="N200" s="105"/>
      <c r="P200" s="120"/>
      <c r="Q200" s="32"/>
      <c r="R200" s="32"/>
      <c r="S200" s="45"/>
      <c r="T200" s="45"/>
    </row>
    <row r="201" spans="2:20" ht="18" customHeight="1">
      <c r="B201" s="3" t="s">
        <v>1</v>
      </c>
      <c r="C201" s="3" t="s">
        <v>175</v>
      </c>
      <c r="D201" s="14" t="s">
        <v>129</v>
      </c>
      <c r="E201" s="7" t="s">
        <v>125</v>
      </c>
      <c r="F201" s="3" t="s">
        <v>147</v>
      </c>
      <c r="G201" s="25"/>
      <c r="H201" s="39"/>
      <c r="I201" s="36"/>
      <c r="J201" s="52"/>
      <c r="K201" s="103"/>
      <c r="M201" s="107"/>
      <c r="N201" s="103"/>
      <c r="P201" s="119">
        <f t="shared" si="60"/>
        <v>0</v>
      </c>
      <c r="Q201" s="26">
        <f t="shared" si="61"/>
        <v>0</v>
      </c>
      <c r="R201" s="26">
        <f t="shared" si="62"/>
        <v>0</v>
      </c>
      <c r="S201" s="42">
        <f t="shared" si="63"/>
        <v>0</v>
      </c>
      <c r="T201" s="42">
        <v>0</v>
      </c>
    </row>
    <row r="202" spans="2:20" ht="6" customHeight="1">
      <c r="B202" s="31"/>
      <c r="C202" s="31"/>
      <c r="D202" s="43"/>
      <c r="E202" s="44"/>
      <c r="F202" s="31"/>
      <c r="G202" s="31"/>
      <c r="H202" s="44"/>
      <c r="I202" s="43"/>
      <c r="J202" s="53"/>
      <c r="K202" s="105"/>
      <c r="M202" s="109"/>
      <c r="N202" s="105"/>
      <c r="P202" s="120"/>
      <c r="Q202" s="32"/>
      <c r="R202" s="32"/>
      <c r="S202" s="45"/>
      <c r="T202" s="45"/>
    </row>
    <row r="203" spans="2:20" ht="18" customHeight="1">
      <c r="B203" s="3" t="s">
        <v>2</v>
      </c>
      <c r="C203" s="3" t="s">
        <v>208</v>
      </c>
      <c r="D203" s="14" t="s">
        <v>227</v>
      </c>
      <c r="E203" s="7" t="s">
        <v>125</v>
      </c>
      <c r="F203" s="3" t="s">
        <v>147</v>
      </c>
      <c r="G203" s="25" t="s">
        <v>520</v>
      </c>
      <c r="H203" s="39" t="s">
        <v>514</v>
      </c>
      <c r="I203" s="36" t="s">
        <v>128</v>
      </c>
      <c r="J203" s="52">
        <v>993.6</v>
      </c>
      <c r="K203" s="103" t="s">
        <v>279</v>
      </c>
      <c r="M203" s="107">
        <v>993.6</v>
      </c>
      <c r="N203" s="103" t="s">
        <v>279</v>
      </c>
      <c r="P203" s="119">
        <f t="shared" si="60"/>
        <v>5877144</v>
      </c>
      <c r="Q203" s="26">
        <f t="shared" si="61"/>
        <v>0</v>
      </c>
      <c r="R203" s="26">
        <f t="shared" si="62"/>
        <v>0</v>
      </c>
      <c r="S203" s="42">
        <f t="shared" si="63"/>
        <v>5877144</v>
      </c>
      <c r="T203" s="42">
        <v>0</v>
      </c>
    </row>
    <row r="204" spans="2:20" ht="18" customHeight="1">
      <c r="B204" s="3" t="s">
        <v>2</v>
      </c>
      <c r="C204" s="3" t="s">
        <v>208</v>
      </c>
      <c r="D204" s="14" t="s">
        <v>227</v>
      </c>
      <c r="E204" s="7" t="s">
        <v>125</v>
      </c>
      <c r="F204" s="3" t="s">
        <v>147</v>
      </c>
      <c r="G204" s="25" t="s">
        <v>521</v>
      </c>
      <c r="H204" s="39" t="s">
        <v>514</v>
      </c>
      <c r="I204" s="36" t="s">
        <v>128</v>
      </c>
      <c r="J204" s="52">
        <v>1043.3499999999999</v>
      </c>
      <c r="K204" s="103" t="s">
        <v>279</v>
      </c>
      <c r="M204" s="107">
        <v>1043.3499999999999</v>
      </c>
      <c r="N204" s="103" t="s">
        <v>279</v>
      </c>
      <c r="P204" s="119">
        <f t="shared" si="60"/>
        <v>6171415.2499999991</v>
      </c>
      <c r="Q204" s="26">
        <f t="shared" si="61"/>
        <v>0</v>
      </c>
      <c r="R204" s="26">
        <f t="shared" si="62"/>
        <v>0</v>
      </c>
      <c r="S204" s="42">
        <f t="shared" si="63"/>
        <v>6171415.2499999991</v>
      </c>
      <c r="T204" s="42">
        <v>0</v>
      </c>
    </row>
    <row r="205" spans="2:20" ht="18" customHeight="1">
      <c r="B205" s="3" t="s">
        <v>2</v>
      </c>
      <c r="C205" s="3" t="s">
        <v>208</v>
      </c>
      <c r="D205" s="14" t="s">
        <v>227</v>
      </c>
      <c r="E205" s="7" t="s">
        <v>125</v>
      </c>
      <c r="F205" s="3" t="s">
        <v>147</v>
      </c>
      <c r="G205" s="25" t="s">
        <v>522</v>
      </c>
      <c r="H205" s="39">
        <v>1995</v>
      </c>
      <c r="I205" s="36" t="s">
        <v>239</v>
      </c>
      <c r="J205" s="52">
        <v>332.3</v>
      </c>
      <c r="K205" s="103" t="s">
        <v>279</v>
      </c>
      <c r="M205" s="107">
        <v>332.3</v>
      </c>
      <c r="N205" s="103" t="s">
        <v>279</v>
      </c>
      <c r="P205" s="119">
        <f t="shared" si="60"/>
        <v>1965554.5</v>
      </c>
      <c r="Q205" s="26">
        <f t="shared" si="61"/>
        <v>0</v>
      </c>
      <c r="R205" s="26">
        <f t="shared" si="62"/>
        <v>0</v>
      </c>
      <c r="S205" s="42">
        <f t="shared" si="63"/>
        <v>1965554.5</v>
      </c>
      <c r="T205" s="42">
        <v>0</v>
      </c>
    </row>
    <row r="206" spans="2:20" ht="18" customHeight="1">
      <c r="B206" s="3" t="s">
        <v>2</v>
      </c>
      <c r="C206" s="25" t="s">
        <v>225</v>
      </c>
      <c r="D206" s="36" t="s">
        <v>226</v>
      </c>
      <c r="E206" s="7" t="s">
        <v>125</v>
      </c>
      <c r="F206" s="3" t="s">
        <v>147</v>
      </c>
      <c r="G206" s="25" t="s">
        <v>545</v>
      </c>
      <c r="H206" s="39">
        <v>1976</v>
      </c>
      <c r="I206" s="36" t="s">
        <v>239</v>
      </c>
      <c r="J206" s="52">
        <v>491.17</v>
      </c>
      <c r="K206" s="103" t="s">
        <v>279</v>
      </c>
      <c r="M206" s="107">
        <v>491.17</v>
      </c>
      <c r="N206" s="103" t="s">
        <v>279</v>
      </c>
      <c r="P206" s="119">
        <f t="shared" si="60"/>
        <v>2905270.5500000003</v>
      </c>
      <c r="Q206" s="26">
        <f t="shared" si="61"/>
        <v>0</v>
      </c>
      <c r="R206" s="26">
        <f t="shared" si="62"/>
        <v>0</v>
      </c>
      <c r="S206" s="42">
        <f t="shared" si="63"/>
        <v>2905270.5500000003</v>
      </c>
      <c r="T206" s="42">
        <v>0</v>
      </c>
    </row>
    <row r="207" spans="2:20" ht="18" customHeight="1">
      <c r="B207" s="3" t="s">
        <v>2</v>
      </c>
      <c r="C207" s="25" t="s">
        <v>229</v>
      </c>
      <c r="D207" s="36" t="s">
        <v>513</v>
      </c>
      <c r="E207" s="7" t="s">
        <v>125</v>
      </c>
      <c r="F207" s="3" t="s">
        <v>147</v>
      </c>
      <c r="G207" s="25" t="s">
        <v>515</v>
      </c>
      <c r="H207" s="39"/>
      <c r="I207" s="36"/>
      <c r="J207" s="52">
        <v>149.1</v>
      </c>
      <c r="K207" s="103" t="s">
        <v>279</v>
      </c>
      <c r="M207" s="107">
        <v>149.1</v>
      </c>
      <c r="N207" s="103" t="s">
        <v>279</v>
      </c>
      <c r="P207" s="119">
        <f t="shared" si="60"/>
        <v>881926.5</v>
      </c>
      <c r="Q207" s="26">
        <f t="shared" si="61"/>
        <v>0</v>
      </c>
      <c r="R207" s="26">
        <f t="shared" si="62"/>
        <v>0</v>
      </c>
      <c r="S207" s="42">
        <f t="shared" si="63"/>
        <v>881926.5</v>
      </c>
      <c r="T207" s="42">
        <v>0</v>
      </c>
    </row>
    <row r="208" spans="2:20" ht="18" customHeight="1">
      <c r="B208" s="3" t="s">
        <v>2</v>
      </c>
      <c r="C208" s="25" t="s">
        <v>231</v>
      </c>
      <c r="D208" s="36" t="s">
        <v>232</v>
      </c>
      <c r="E208" s="7" t="s">
        <v>125</v>
      </c>
      <c r="F208" s="3" t="s">
        <v>147</v>
      </c>
      <c r="G208" s="25" t="s">
        <v>515</v>
      </c>
      <c r="H208" s="39"/>
      <c r="I208" s="36"/>
      <c r="J208" s="52">
        <v>212.36</v>
      </c>
      <c r="K208" s="103" t="s">
        <v>279</v>
      </c>
      <c r="M208" s="107">
        <v>212.36</v>
      </c>
      <c r="N208" s="103" t="s">
        <v>279</v>
      </c>
      <c r="P208" s="119">
        <f t="shared" si="60"/>
        <v>1256109.4000000001</v>
      </c>
      <c r="Q208" s="26">
        <f t="shared" si="61"/>
        <v>0</v>
      </c>
      <c r="R208" s="26">
        <f t="shared" si="62"/>
        <v>0</v>
      </c>
      <c r="S208" s="42">
        <f t="shared" si="63"/>
        <v>1256109.4000000001</v>
      </c>
      <c r="T208" s="42">
        <v>0</v>
      </c>
    </row>
    <row r="209" spans="2:20" ht="18" customHeight="1">
      <c r="B209" s="3" t="s">
        <v>2</v>
      </c>
      <c r="C209" s="25" t="s">
        <v>233</v>
      </c>
      <c r="D209" s="36" t="s">
        <v>234</v>
      </c>
      <c r="E209" s="7" t="s">
        <v>125</v>
      </c>
      <c r="F209" s="3" t="s">
        <v>147</v>
      </c>
      <c r="G209" s="25" t="s">
        <v>515</v>
      </c>
      <c r="H209" s="39"/>
      <c r="I209" s="36"/>
      <c r="J209" s="52">
        <v>96.87</v>
      </c>
      <c r="K209" s="103" t="s">
        <v>279</v>
      </c>
      <c r="M209" s="107">
        <v>96.87</v>
      </c>
      <c r="N209" s="103" t="s">
        <v>279</v>
      </c>
      <c r="P209" s="119">
        <f t="shared" si="60"/>
        <v>572986.05000000005</v>
      </c>
      <c r="Q209" s="26">
        <f t="shared" si="61"/>
        <v>0</v>
      </c>
      <c r="R209" s="26">
        <f t="shared" si="62"/>
        <v>0</v>
      </c>
      <c r="S209" s="42">
        <f t="shared" si="63"/>
        <v>572986.05000000005</v>
      </c>
      <c r="T209" s="42">
        <v>0</v>
      </c>
    </row>
    <row r="210" spans="2:20" ht="18" customHeight="1">
      <c r="B210" s="3" t="s">
        <v>2</v>
      </c>
      <c r="C210" s="25" t="s">
        <v>235</v>
      </c>
      <c r="D210" s="36" t="s">
        <v>236</v>
      </c>
      <c r="E210" s="7"/>
      <c r="F210" s="3"/>
      <c r="G210" s="25" t="s">
        <v>515</v>
      </c>
      <c r="H210" s="39"/>
      <c r="I210" s="36"/>
      <c r="J210" s="52">
        <v>192.67</v>
      </c>
      <c r="K210" s="103" t="s">
        <v>279</v>
      </c>
      <c r="L210" s="123"/>
      <c r="M210" s="107">
        <v>192.67</v>
      </c>
      <c r="N210" s="103" t="s">
        <v>279</v>
      </c>
      <c r="O210" s="123"/>
      <c r="P210" s="119">
        <f t="shared" ref="P210:P212" si="68">IF(T210&gt;0,0,IF(K210="standardowy",J210*$P$4,0))</f>
        <v>1139643.0499999998</v>
      </c>
      <c r="Q210" s="26">
        <f t="shared" ref="Q210:Q212" si="69">IF(T210&gt;0,0,IF(K210="zabytkowy",J210*$Q$4,0))</f>
        <v>0</v>
      </c>
      <c r="R210" s="26">
        <f t="shared" ref="R210:R212" si="70">IF(T210&gt;0,0,IF(K210="inny",J210*$R$4,0))</f>
        <v>0</v>
      </c>
      <c r="S210" s="42">
        <f t="shared" ref="S210:S212" si="71">SUM(P210:R210)</f>
        <v>1139643.0499999998</v>
      </c>
      <c r="T210" s="42">
        <v>0</v>
      </c>
    </row>
    <row r="211" spans="2:20" ht="18" customHeight="1">
      <c r="B211" s="3" t="s">
        <v>2</v>
      </c>
      <c r="C211" s="25" t="s">
        <v>225</v>
      </c>
      <c r="D211" s="36" t="s">
        <v>228</v>
      </c>
      <c r="E211" s="7"/>
      <c r="F211" s="3"/>
      <c r="G211" s="25" t="s">
        <v>515</v>
      </c>
      <c r="H211" s="39"/>
      <c r="I211" s="36"/>
      <c r="J211" s="52">
        <v>170.22</v>
      </c>
      <c r="K211" s="103" t="s">
        <v>279</v>
      </c>
      <c r="L211" s="123"/>
      <c r="M211" s="107">
        <v>170.22</v>
      </c>
      <c r="N211" s="103" t="s">
        <v>279</v>
      </c>
      <c r="O211" s="123"/>
      <c r="P211" s="119">
        <f t="shared" si="68"/>
        <v>1006851.3</v>
      </c>
      <c r="Q211" s="26">
        <f t="shared" si="69"/>
        <v>0</v>
      </c>
      <c r="R211" s="26">
        <f t="shared" si="70"/>
        <v>0</v>
      </c>
      <c r="S211" s="42">
        <f t="shared" si="71"/>
        <v>1006851.3</v>
      </c>
      <c r="T211" s="42">
        <v>0</v>
      </c>
    </row>
    <row r="212" spans="2:20" ht="18" customHeight="1">
      <c r="B212" s="3" t="s">
        <v>2</v>
      </c>
      <c r="C212" s="25" t="s">
        <v>209</v>
      </c>
      <c r="D212" s="36" t="s">
        <v>142</v>
      </c>
      <c r="E212" s="7" t="s">
        <v>125</v>
      </c>
      <c r="F212" s="3" t="s">
        <v>147</v>
      </c>
      <c r="G212" s="25" t="s">
        <v>516</v>
      </c>
      <c r="H212" s="39"/>
      <c r="I212" s="36"/>
      <c r="J212" s="52">
        <v>71</v>
      </c>
      <c r="K212" s="103" t="s">
        <v>279</v>
      </c>
      <c r="M212" s="107">
        <v>71</v>
      </c>
      <c r="N212" s="103" t="s">
        <v>279</v>
      </c>
      <c r="P212" s="119">
        <f t="shared" si="68"/>
        <v>419965</v>
      </c>
      <c r="Q212" s="26">
        <f t="shared" si="69"/>
        <v>0</v>
      </c>
      <c r="R212" s="26">
        <f t="shared" si="70"/>
        <v>0</v>
      </c>
      <c r="S212" s="42">
        <f t="shared" si="71"/>
        <v>419965</v>
      </c>
      <c r="T212" s="42">
        <v>0</v>
      </c>
    </row>
    <row r="213" spans="2:20" ht="18" customHeight="1">
      <c r="B213" s="3" t="s">
        <v>2</v>
      </c>
      <c r="C213" s="25" t="s">
        <v>203</v>
      </c>
      <c r="D213" s="36" t="s">
        <v>143</v>
      </c>
      <c r="E213" s="7" t="s">
        <v>125</v>
      </c>
      <c r="F213" s="3" t="s">
        <v>147</v>
      </c>
      <c r="G213" s="25" t="s">
        <v>517</v>
      </c>
      <c r="H213" s="39"/>
      <c r="I213" s="36"/>
      <c r="J213" s="52">
        <v>45.36</v>
      </c>
      <c r="K213" s="103" t="s">
        <v>279</v>
      </c>
      <c r="M213" s="107">
        <v>45.36</v>
      </c>
      <c r="N213" s="103" t="s">
        <v>279</v>
      </c>
      <c r="P213" s="119">
        <f t="shared" ref="P213:P215" si="72">IF(T213&gt;0,0,IF(K213="standardowy",J213*$P$4,0))</f>
        <v>268304.40000000002</v>
      </c>
      <c r="Q213" s="26">
        <f t="shared" ref="Q213:Q215" si="73">IF(T213&gt;0,0,IF(K213="zabytkowy",J213*$Q$4,0))</f>
        <v>0</v>
      </c>
      <c r="R213" s="26">
        <f t="shared" ref="R213:R215" si="74">IF(T213&gt;0,0,IF(K213="inny",J213*$R$4,0))</f>
        <v>0</v>
      </c>
      <c r="S213" s="42">
        <f t="shared" ref="S213:S215" si="75">SUM(P213:R213)</f>
        <v>268304.40000000002</v>
      </c>
      <c r="T213" s="42">
        <v>0</v>
      </c>
    </row>
    <row r="214" spans="2:20" ht="18" customHeight="1">
      <c r="B214" s="3" t="s">
        <v>2</v>
      </c>
      <c r="C214" s="25" t="s">
        <v>230</v>
      </c>
      <c r="D214" s="36" t="s">
        <v>131</v>
      </c>
      <c r="E214" s="7" t="s">
        <v>125</v>
      </c>
      <c r="F214" s="3" t="s">
        <v>147</v>
      </c>
      <c r="G214" s="25" t="s">
        <v>518</v>
      </c>
      <c r="H214" s="39"/>
      <c r="I214" s="36"/>
      <c r="J214" s="52">
        <v>67.45</v>
      </c>
      <c r="K214" s="103" t="s">
        <v>279</v>
      </c>
      <c r="M214" s="107">
        <v>67.45</v>
      </c>
      <c r="N214" s="103" t="s">
        <v>279</v>
      </c>
      <c r="P214" s="119">
        <f t="shared" si="72"/>
        <v>398966.75</v>
      </c>
      <c r="Q214" s="26">
        <f t="shared" si="73"/>
        <v>0</v>
      </c>
      <c r="R214" s="26">
        <f t="shared" si="74"/>
        <v>0</v>
      </c>
      <c r="S214" s="42">
        <f t="shared" si="75"/>
        <v>398966.75</v>
      </c>
      <c r="T214" s="42">
        <v>0</v>
      </c>
    </row>
    <row r="215" spans="2:20" ht="18" customHeight="1">
      <c r="B215" s="3" t="s">
        <v>2</v>
      </c>
      <c r="C215" s="25" t="s">
        <v>214</v>
      </c>
      <c r="D215" s="36" t="s">
        <v>145</v>
      </c>
      <c r="E215" s="7" t="s">
        <v>125</v>
      </c>
      <c r="F215" s="3" t="s">
        <v>147</v>
      </c>
      <c r="G215" s="25" t="s">
        <v>519</v>
      </c>
      <c r="H215" s="39"/>
      <c r="I215" s="36"/>
      <c r="J215" s="52">
        <v>41</v>
      </c>
      <c r="K215" s="103" t="s">
        <v>279</v>
      </c>
      <c r="M215" s="107">
        <v>41</v>
      </c>
      <c r="N215" s="103" t="s">
        <v>279</v>
      </c>
      <c r="P215" s="119">
        <f t="shared" si="72"/>
        <v>242515</v>
      </c>
      <c r="Q215" s="26">
        <f t="shared" si="73"/>
        <v>0</v>
      </c>
      <c r="R215" s="26">
        <f t="shared" si="74"/>
        <v>0</v>
      </c>
      <c r="S215" s="42">
        <f t="shared" si="75"/>
        <v>242515</v>
      </c>
      <c r="T215" s="42">
        <v>0</v>
      </c>
    </row>
    <row r="216" spans="2:20" ht="6" customHeight="1">
      <c r="B216" s="89"/>
      <c r="C216" s="89"/>
      <c r="D216" s="90"/>
      <c r="E216" s="91"/>
      <c r="F216" s="89"/>
      <c r="G216" s="89"/>
      <c r="H216" s="91"/>
      <c r="I216" s="90"/>
      <c r="J216" s="92"/>
      <c r="K216" s="106"/>
      <c r="M216" s="114"/>
      <c r="N216" s="106"/>
      <c r="P216" s="121"/>
      <c r="Q216" s="93"/>
      <c r="R216" s="93"/>
      <c r="S216" s="94"/>
      <c r="T216" s="94"/>
    </row>
    <row r="217" spans="2:20" ht="25.05" customHeight="1">
      <c r="B217" s="28"/>
      <c r="C217" s="34"/>
      <c r="D217" s="37"/>
      <c r="E217" s="40"/>
      <c r="F217" s="34"/>
      <c r="G217" s="34"/>
      <c r="H217" s="40"/>
      <c r="I217" s="37"/>
      <c r="J217" s="54">
        <f>SUM(J6:J216)</f>
        <v>184095.52000000002</v>
      </c>
      <c r="K217" s="54"/>
      <c r="L217" s="122"/>
      <c r="M217" s="54">
        <f t="shared" ref="M217" si="76">SUM(M6:M216)</f>
        <v>187567.94000000003</v>
      </c>
      <c r="N217" s="66"/>
      <c r="O217" s="115"/>
      <c r="P217" s="29">
        <f>SUM(P6:P216)</f>
        <v>944836665.49999952</v>
      </c>
      <c r="Q217" s="29">
        <f>SUM(Q6:Q216)</f>
        <v>161744048.375</v>
      </c>
      <c r="R217" s="29">
        <f>SUM(R6:R216)</f>
        <v>5558265</v>
      </c>
      <c r="S217" s="61">
        <f>SUM(S6:S216)</f>
        <v>1112138978.875</v>
      </c>
      <c r="T217" s="101">
        <f>SUM(T6:T216)</f>
        <v>90154.11</v>
      </c>
    </row>
    <row r="218" spans="2:20" ht="6" customHeight="1"/>
    <row r="219" spans="2:20" ht="18" customHeight="1"/>
    <row r="220" spans="2:20" ht="18" customHeight="1"/>
    <row r="221" spans="2:20" ht="18" customHeight="1"/>
    <row r="222" spans="2:20" ht="18" customHeight="1"/>
    <row r="223" spans="2:20" ht="18" customHeight="1"/>
    <row r="224" spans="2:20" ht="18" customHeight="1"/>
    <row r="225" ht="18" customHeight="1"/>
    <row r="226" ht="18" customHeight="1"/>
    <row r="227" ht="18" customHeight="1"/>
    <row r="228" ht="18" customHeight="1"/>
    <row r="229" ht="18" customHeight="1"/>
    <row r="230" ht="18" customHeight="1"/>
    <row r="231" ht="18" customHeight="1"/>
    <row r="232" ht="18" customHeight="1"/>
    <row r="233" ht="18" customHeight="1"/>
    <row r="234" ht="18" customHeight="1"/>
    <row r="235" ht="18" customHeight="1"/>
    <row r="236" ht="18" customHeight="1"/>
    <row r="237" ht="18" customHeight="1"/>
    <row r="238" ht="18" customHeight="1"/>
    <row r="239" ht="18" customHeight="1"/>
    <row r="240" ht="18" customHeight="1"/>
  </sheetData>
  <mergeCells count="5">
    <mergeCell ref="P23:P24"/>
    <mergeCell ref="Q23:Q24"/>
    <mergeCell ref="R23:R24"/>
    <mergeCell ref="S23:S24"/>
    <mergeCell ref="T23:T24"/>
  </mergeCells>
  <phoneticPr fontId="9" type="noConversion"/>
  <printOptions horizontalCentered="1"/>
  <pageMargins left="0.23622047244094491" right="0.23622047244094491" top="0.74803149606299213" bottom="0.74803149606299213" header="0.31496062992125984" footer="0.31496062992125984"/>
  <pageSetup paperSize="8" scale="48" fitToHeight="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C21E3-B7B5-403A-B09D-94C60B7F5E35}">
  <sheetPr>
    <pageSetUpPr fitToPage="1"/>
  </sheetPr>
  <dimension ref="B1:J311"/>
  <sheetViews>
    <sheetView showGridLines="0" zoomScale="75" zoomScaleNormal="75" workbookViewId="0">
      <pane ySplit="3" topLeftCell="A265" activePane="bottomLeft" state="frozen"/>
      <selection pane="bottomLeft" activeCell="J282" sqref="J282"/>
    </sheetView>
  </sheetViews>
  <sheetFormatPr defaultRowHeight="13.2"/>
  <cols>
    <col min="1" max="1" width="2.77734375" style="22" customWidth="1"/>
    <col min="2" max="2" width="76.33203125" style="19" bestFit="1" customWidth="1"/>
    <col min="3" max="3" width="25.77734375" style="19" customWidth="1"/>
    <col min="4" max="4" width="10.77734375" style="35" customWidth="1"/>
    <col min="5" max="5" width="10.77734375" style="38" customWidth="1"/>
    <col min="6" max="6" width="20.77734375" style="19" customWidth="1"/>
    <col min="7" max="7" width="91.6640625" style="19" bestFit="1" customWidth="1"/>
    <col min="8" max="8" width="22.77734375" style="41" customWidth="1"/>
    <col min="9" max="9" width="2.77734375" style="22" customWidth="1"/>
    <col min="10" max="10" width="20.33203125" style="20" customWidth="1"/>
    <col min="11" max="16384" width="8.88671875" style="22"/>
  </cols>
  <sheetData>
    <row r="1" spans="2:10" ht="6" customHeight="1"/>
    <row r="2" spans="2:10" ht="30" customHeight="1">
      <c r="B2" s="2" t="s">
        <v>248</v>
      </c>
      <c r="C2" s="2" t="s">
        <v>121</v>
      </c>
      <c r="D2" s="9" t="s">
        <v>266</v>
      </c>
      <c r="E2" s="11" t="s">
        <v>267</v>
      </c>
      <c r="F2" s="2" t="s">
        <v>124</v>
      </c>
      <c r="G2" s="2" t="s">
        <v>269</v>
      </c>
      <c r="H2" s="11" t="s">
        <v>268</v>
      </c>
    </row>
    <row r="3" spans="2:10" ht="6" customHeight="1"/>
    <row r="4" spans="2:10" ht="18" customHeight="1">
      <c r="B4" s="3" t="s">
        <v>149</v>
      </c>
      <c r="C4" s="3" t="s">
        <v>203</v>
      </c>
      <c r="D4" s="14" t="s">
        <v>143</v>
      </c>
      <c r="E4" s="7" t="s">
        <v>125</v>
      </c>
      <c r="F4" s="3" t="s">
        <v>147</v>
      </c>
      <c r="G4" s="25" t="s">
        <v>287</v>
      </c>
      <c r="H4" s="42">
        <v>44272.4</v>
      </c>
    </row>
    <row r="5" spans="2:10" ht="18" customHeight="1">
      <c r="B5" s="3" t="s">
        <v>149</v>
      </c>
      <c r="C5" s="3" t="s">
        <v>203</v>
      </c>
      <c r="D5" s="14" t="s">
        <v>143</v>
      </c>
      <c r="E5" s="7" t="s">
        <v>125</v>
      </c>
      <c r="F5" s="3" t="s">
        <v>147</v>
      </c>
      <c r="G5" s="25" t="s">
        <v>289</v>
      </c>
      <c r="H5" s="42">
        <v>83620.92</v>
      </c>
    </row>
    <row r="6" spans="2:10" ht="18" customHeight="1">
      <c r="B6" s="3" t="s">
        <v>149</v>
      </c>
      <c r="C6" s="3" t="s">
        <v>203</v>
      </c>
      <c r="D6" s="14" t="s">
        <v>143</v>
      </c>
      <c r="E6" s="7" t="s">
        <v>125</v>
      </c>
      <c r="F6" s="3" t="s">
        <v>147</v>
      </c>
      <c r="G6" s="25" t="s">
        <v>290</v>
      </c>
      <c r="H6" s="42">
        <v>71918.960000000006</v>
      </c>
    </row>
    <row r="7" spans="2:10" ht="18" customHeight="1">
      <c r="B7" s="3" t="s">
        <v>149</v>
      </c>
      <c r="C7" s="3" t="s">
        <v>203</v>
      </c>
      <c r="D7" s="14" t="s">
        <v>143</v>
      </c>
      <c r="E7" s="7" t="s">
        <v>125</v>
      </c>
      <c r="F7" s="3" t="s">
        <v>147</v>
      </c>
      <c r="G7" s="25" t="s">
        <v>288</v>
      </c>
      <c r="H7" s="42">
        <v>52267.81</v>
      </c>
    </row>
    <row r="8" spans="2:10" ht="18" customHeight="1">
      <c r="B8" s="3" t="s">
        <v>149</v>
      </c>
      <c r="C8" s="3" t="s">
        <v>203</v>
      </c>
      <c r="D8" s="14" t="s">
        <v>143</v>
      </c>
      <c r="E8" s="7" t="s">
        <v>125</v>
      </c>
      <c r="F8" s="3" t="s">
        <v>147</v>
      </c>
      <c r="G8" s="25"/>
      <c r="H8" s="42">
        <v>302410.59999999998</v>
      </c>
    </row>
    <row r="9" spans="2:10" s="67" customFormat="1" ht="6" customHeight="1">
      <c r="B9" s="68"/>
      <c r="C9" s="68"/>
      <c r="D9" s="70"/>
      <c r="E9" s="71"/>
      <c r="F9" s="68"/>
      <c r="G9" s="68"/>
      <c r="H9" s="72"/>
      <c r="J9" s="96"/>
    </row>
    <row r="10" spans="2:10" ht="18" customHeight="1">
      <c r="B10" s="3" t="s">
        <v>150</v>
      </c>
      <c r="C10" s="3" t="s">
        <v>204</v>
      </c>
      <c r="D10" s="14" t="s">
        <v>140</v>
      </c>
      <c r="E10" s="7" t="s">
        <v>125</v>
      </c>
      <c r="F10" s="3" t="s">
        <v>147</v>
      </c>
      <c r="G10" s="25" t="s">
        <v>291</v>
      </c>
      <c r="H10" s="42">
        <v>211290</v>
      </c>
    </row>
    <row r="11" spans="2:10" ht="18" customHeight="1">
      <c r="B11" s="3" t="s">
        <v>150</v>
      </c>
      <c r="C11" s="3" t="s">
        <v>204</v>
      </c>
      <c r="D11" s="14" t="s">
        <v>140</v>
      </c>
      <c r="E11" s="7" t="s">
        <v>125</v>
      </c>
      <c r="F11" s="3" t="s">
        <v>147</v>
      </c>
      <c r="G11" s="25" t="s">
        <v>292</v>
      </c>
      <c r="H11" s="42">
        <v>89049</v>
      </c>
    </row>
    <row r="12" spans="2:10" ht="18" customHeight="1">
      <c r="B12" s="3" t="s">
        <v>150</v>
      </c>
      <c r="C12" s="3" t="s">
        <v>204</v>
      </c>
      <c r="D12" s="14" t="s">
        <v>140</v>
      </c>
      <c r="E12" s="7" t="s">
        <v>125</v>
      </c>
      <c r="F12" s="3" t="s">
        <v>147</v>
      </c>
      <c r="G12" s="25" t="s">
        <v>293</v>
      </c>
      <c r="H12" s="42">
        <v>110531.52</v>
      </c>
    </row>
    <row r="13" spans="2:10" ht="18" customHeight="1">
      <c r="B13" s="3" t="s">
        <v>150</v>
      </c>
      <c r="C13" s="3" t="s">
        <v>204</v>
      </c>
      <c r="D13" s="14" t="s">
        <v>140</v>
      </c>
      <c r="E13" s="7" t="s">
        <v>125</v>
      </c>
      <c r="F13" s="3" t="s">
        <v>147</v>
      </c>
      <c r="G13" s="25" t="s">
        <v>289</v>
      </c>
      <c r="H13" s="42">
        <v>76535.320000000007</v>
      </c>
    </row>
    <row r="14" spans="2:10" ht="6" customHeight="1">
      <c r="B14" s="31"/>
      <c r="C14" s="31"/>
      <c r="D14" s="43"/>
      <c r="E14" s="44"/>
      <c r="F14" s="31"/>
      <c r="G14" s="31"/>
      <c r="H14" s="45"/>
    </row>
    <row r="15" spans="2:10" ht="18" customHeight="1">
      <c r="B15" s="3" t="s">
        <v>151</v>
      </c>
      <c r="C15" s="3" t="s">
        <v>205</v>
      </c>
      <c r="D15" s="14" t="s">
        <v>135</v>
      </c>
      <c r="E15" s="7" t="s">
        <v>125</v>
      </c>
      <c r="F15" s="3" t="s">
        <v>147</v>
      </c>
      <c r="G15" s="25" t="s">
        <v>295</v>
      </c>
      <c r="H15" s="42">
        <v>375990</v>
      </c>
    </row>
    <row r="16" spans="2:10" ht="18" customHeight="1">
      <c r="B16" s="3" t="s">
        <v>151</v>
      </c>
      <c r="C16" s="3" t="s">
        <v>205</v>
      </c>
      <c r="D16" s="14" t="s">
        <v>135</v>
      </c>
      <c r="E16" s="7" t="s">
        <v>125</v>
      </c>
      <c r="F16" s="3" t="s">
        <v>147</v>
      </c>
      <c r="G16" s="25" t="s">
        <v>293</v>
      </c>
      <c r="H16" s="42">
        <v>41861.5</v>
      </c>
    </row>
    <row r="17" spans="2:10" ht="18" customHeight="1">
      <c r="B17" s="3" t="s">
        <v>151</v>
      </c>
      <c r="C17" s="3" t="s">
        <v>205</v>
      </c>
      <c r="D17" s="14" t="s">
        <v>135</v>
      </c>
      <c r="E17" s="7" t="s">
        <v>125</v>
      </c>
      <c r="F17" s="3" t="s">
        <v>147</v>
      </c>
      <c r="G17" s="25" t="s">
        <v>296</v>
      </c>
      <c r="H17" s="42">
        <v>7994.86</v>
      </c>
    </row>
    <row r="18" spans="2:10" ht="18" customHeight="1">
      <c r="B18" s="3" t="s">
        <v>151</v>
      </c>
      <c r="C18" s="3" t="s">
        <v>205</v>
      </c>
      <c r="D18" s="14" t="s">
        <v>135</v>
      </c>
      <c r="E18" s="7" t="s">
        <v>125</v>
      </c>
      <c r="F18" s="3" t="s">
        <v>147</v>
      </c>
      <c r="G18" s="25" t="s">
        <v>297</v>
      </c>
      <c r="H18" s="42">
        <v>119899.99</v>
      </c>
    </row>
    <row r="19" spans="2:10" ht="18" customHeight="1">
      <c r="B19" s="3" t="s">
        <v>151</v>
      </c>
      <c r="C19" s="3" t="s">
        <v>205</v>
      </c>
      <c r="D19" s="14" t="s">
        <v>135</v>
      </c>
      <c r="E19" s="7" t="s">
        <v>125</v>
      </c>
      <c r="F19" s="3" t="s">
        <v>147</v>
      </c>
      <c r="G19" s="25"/>
      <c r="H19" s="42">
        <v>119998.99</v>
      </c>
    </row>
    <row r="20" spans="2:10" ht="6" customHeight="1">
      <c r="B20" s="31"/>
      <c r="C20" s="31"/>
      <c r="D20" s="43"/>
      <c r="E20" s="44"/>
      <c r="F20" s="31"/>
      <c r="G20" s="31"/>
      <c r="H20" s="45"/>
    </row>
    <row r="21" spans="2:10" ht="18" customHeight="1">
      <c r="B21" s="3" t="s">
        <v>152</v>
      </c>
      <c r="C21" s="3" t="s">
        <v>206</v>
      </c>
      <c r="D21" s="14" t="s">
        <v>128</v>
      </c>
      <c r="E21" s="7" t="s">
        <v>125</v>
      </c>
      <c r="F21" s="3" t="s">
        <v>147</v>
      </c>
      <c r="G21" s="25" t="s">
        <v>546</v>
      </c>
      <c r="H21" s="42">
        <v>84704.08</v>
      </c>
    </row>
    <row r="22" spans="2:10" ht="18" customHeight="1">
      <c r="B22" s="3" t="s">
        <v>152</v>
      </c>
      <c r="C22" s="3" t="s">
        <v>206</v>
      </c>
      <c r="D22" s="14" t="s">
        <v>128</v>
      </c>
      <c r="E22" s="7" t="s">
        <v>125</v>
      </c>
      <c r="F22" s="3" t="s">
        <v>147</v>
      </c>
      <c r="G22" s="25" t="s">
        <v>296</v>
      </c>
      <c r="H22" s="42">
        <v>42900</v>
      </c>
    </row>
    <row r="23" spans="2:10" ht="18" customHeight="1">
      <c r="B23" s="3" t="s">
        <v>152</v>
      </c>
      <c r="C23" s="3" t="s">
        <v>206</v>
      </c>
      <c r="D23" s="14" t="s">
        <v>128</v>
      </c>
      <c r="E23" s="7" t="s">
        <v>125</v>
      </c>
      <c r="F23" s="3" t="s">
        <v>147</v>
      </c>
      <c r="G23" s="25" t="s">
        <v>291</v>
      </c>
      <c r="H23" s="42">
        <v>156940</v>
      </c>
      <c r="J23" s="41"/>
    </row>
    <row r="24" spans="2:10" ht="18" customHeight="1">
      <c r="B24" s="3" t="s">
        <v>152</v>
      </c>
      <c r="C24" s="3" t="s">
        <v>206</v>
      </c>
      <c r="D24" s="14" t="s">
        <v>128</v>
      </c>
      <c r="E24" s="7" t="s">
        <v>125</v>
      </c>
      <c r="F24" s="3" t="s">
        <v>147</v>
      </c>
      <c r="G24" s="25" t="s">
        <v>292</v>
      </c>
      <c r="H24" s="42">
        <v>39902.97</v>
      </c>
    </row>
    <row r="25" spans="2:10" ht="18" customHeight="1">
      <c r="B25" s="3" t="s">
        <v>152</v>
      </c>
      <c r="C25" s="3" t="s">
        <v>206</v>
      </c>
      <c r="D25" s="14" t="s">
        <v>128</v>
      </c>
      <c r="E25" s="7" t="s">
        <v>125</v>
      </c>
      <c r="F25" s="3" t="s">
        <v>147</v>
      </c>
      <c r="G25" s="25" t="s">
        <v>298</v>
      </c>
      <c r="H25" s="42">
        <v>119903.88</v>
      </c>
    </row>
    <row r="26" spans="2:10" ht="18" customHeight="1">
      <c r="B26" s="3" t="s">
        <v>152</v>
      </c>
      <c r="C26" s="3" t="s">
        <v>206</v>
      </c>
      <c r="D26" s="14" t="s">
        <v>128</v>
      </c>
      <c r="E26" s="7" t="s">
        <v>125</v>
      </c>
      <c r="F26" s="3" t="s">
        <v>147</v>
      </c>
      <c r="G26" s="25" t="s">
        <v>299</v>
      </c>
      <c r="H26" s="42">
        <v>120000</v>
      </c>
    </row>
    <row r="27" spans="2:10" ht="18" customHeight="1">
      <c r="B27" s="3" t="s">
        <v>152</v>
      </c>
      <c r="C27" s="3" t="s">
        <v>206</v>
      </c>
      <c r="D27" s="14" t="s">
        <v>128</v>
      </c>
      <c r="E27" s="7" t="s">
        <v>125</v>
      </c>
      <c r="F27" s="3" t="s">
        <v>147</v>
      </c>
      <c r="G27" s="25"/>
      <c r="H27" s="79">
        <v>195313.75</v>
      </c>
    </row>
    <row r="28" spans="2:10" ht="6" customHeight="1">
      <c r="B28" s="31"/>
      <c r="C28" s="31"/>
      <c r="D28" s="43"/>
      <c r="E28" s="44"/>
      <c r="F28" s="31"/>
      <c r="G28" s="31"/>
      <c r="H28" s="45"/>
    </row>
    <row r="29" spans="2:10" ht="18" customHeight="1">
      <c r="B29" s="25" t="s">
        <v>153</v>
      </c>
      <c r="C29" s="25" t="s">
        <v>207</v>
      </c>
      <c r="D29" s="36" t="s">
        <v>141</v>
      </c>
      <c r="E29" s="39" t="s">
        <v>125</v>
      </c>
      <c r="F29" s="25" t="s">
        <v>147</v>
      </c>
      <c r="G29" s="25" t="s">
        <v>302</v>
      </c>
      <c r="H29" s="42">
        <v>44999.9</v>
      </c>
    </row>
    <row r="30" spans="2:10" ht="18" customHeight="1">
      <c r="B30" s="25" t="s">
        <v>153</v>
      </c>
      <c r="C30" s="25" t="s">
        <v>207</v>
      </c>
      <c r="D30" s="36" t="s">
        <v>141</v>
      </c>
      <c r="E30" s="39" t="s">
        <v>125</v>
      </c>
      <c r="F30" s="25" t="s">
        <v>147</v>
      </c>
      <c r="G30" s="25" t="s">
        <v>296</v>
      </c>
      <c r="H30" s="42">
        <v>99994.7</v>
      </c>
    </row>
    <row r="31" spans="2:10" ht="18" customHeight="1">
      <c r="B31" s="25" t="s">
        <v>153</v>
      </c>
      <c r="C31" s="25" t="s">
        <v>207</v>
      </c>
      <c r="D31" s="36" t="s">
        <v>141</v>
      </c>
      <c r="E31" s="39" t="s">
        <v>125</v>
      </c>
      <c r="F31" s="25" t="s">
        <v>147</v>
      </c>
      <c r="G31" s="25" t="s">
        <v>303</v>
      </c>
      <c r="H31" s="42">
        <v>227899.32</v>
      </c>
    </row>
    <row r="32" spans="2:10" ht="18" customHeight="1">
      <c r="B32" s="25" t="s">
        <v>153</v>
      </c>
      <c r="C32" s="25" t="s">
        <v>207</v>
      </c>
      <c r="D32" s="36" t="s">
        <v>141</v>
      </c>
      <c r="E32" s="39" t="s">
        <v>125</v>
      </c>
      <c r="F32" s="25" t="s">
        <v>147</v>
      </c>
      <c r="G32" s="25" t="s">
        <v>304</v>
      </c>
      <c r="H32" s="42">
        <v>99900</v>
      </c>
    </row>
    <row r="33" spans="2:8" ht="18" customHeight="1">
      <c r="B33" s="25" t="s">
        <v>153</v>
      </c>
      <c r="C33" s="25" t="s">
        <v>207</v>
      </c>
      <c r="D33" s="36" t="s">
        <v>141</v>
      </c>
      <c r="E33" s="39" t="s">
        <v>125</v>
      </c>
      <c r="F33" s="25" t="s">
        <v>147</v>
      </c>
      <c r="G33" s="25" t="s">
        <v>305</v>
      </c>
      <c r="H33" s="42">
        <v>119500</v>
      </c>
    </row>
    <row r="34" spans="2:8" ht="6" customHeight="1">
      <c r="B34" s="31"/>
      <c r="C34" s="31"/>
      <c r="D34" s="43"/>
      <c r="E34" s="44"/>
      <c r="F34" s="31"/>
      <c r="G34" s="31"/>
      <c r="H34" s="45"/>
    </row>
    <row r="35" spans="2:8" ht="18" customHeight="1">
      <c r="B35" s="3" t="s">
        <v>154</v>
      </c>
      <c r="C35" s="3" t="s">
        <v>208</v>
      </c>
      <c r="D35" s="14" t="s">
        <v>135</v>
      </c>
      <c r="E35" s="7" t="s">
        <v>125</v>
      </c>
      <c r="F35" s="3" t="s">
        <v>147</v>
      </c>
      <c r="G35" s="25" t="s">
        <v>289</v>
      </c>
      <c r="H35" s="42">
        <v>113879</v>
      </c>
    </row>
    <row r="36" spans="2:8" ht="18" customHeight="1">
      <c r="B36" s="3" t="s">
        <v>154</v>
      </c>
      <c r="C36" s="3" t="s">
        <v>208</v>
      </c>
      <c r="D36" s="14" t="s">
        <v>135</v>
      </c>
      <c r="E36" s="7" t="s">
        <v>125</v>
      </c>
      <c r="F36" s="3" t="s">
        <v>147</v>
      </c>
      <c r="G36" s="25" t="s">
        <v>293</v>
      </c>
      <c r="H36" s="42">
        <v>23202</v>
      </c>
    </row>
    <row r="37" spans="2:8" ht="18" customHeight="1">
      <c r="B37" s="3" t="s">
        <v>154</v>
      </c>
      <c r="C37" s="3" t="s">
        <v>208</v>
      </c>
      <c r="D37" s="14" t="s">
        <v>135</v>
      </c>
      <c r="E37" s="7" t="s">
        <v>125</v>
      </c>
      <c r="F37" s="3" t="s">
        <v>147</v>
      </c>
      <c r="G37" s="25" t="s">
        <v>291</v>
      </c>
      <c r="H37" s="42">
        <v>315354.99</v>
      </c>
    </row>
    <row r="38" spans="2:8" ht="18" customHeight="1">
      <c r="B38" s="3" t="s">
        <v>154</v>
      </c>
      <c r="C38" s="3" t="s">
        <v>208</v>
      </c>
      <c r="D38" s="14" t="s">
        <v>135</v>
      </c>
      <c r="E38" s="7" t="s">
        <v>125</v>
      </c>
      <c r="F38" s="3" t="s">
        <v>147</v>
      </c>
      <c r="G38" s="25" t="s">
        <v>306</v>
      </c>
      <c r="H38" s="42">
        <v>25889.45</v>
      </c>
    </row>
    <row r="39" spans="2:8" ht="18" customHeight="1">
      <c r="B39" s="3" t="s">
        <v>154</v>
      </c>
      <c r="C39" s="3" t="s">
        <v>208</v>
      </c>
      <c r="D39" s="14" t="s">
        <v>135</v>
      </c>
      <c r="E39" s="7" t="s">
        <v>125</v>
      </c>
      <c r="F39" s="3" t="s">
        <v>147</v>
      </c>
      <c r="G39" s="25" t="s">
        <v>296</v>
      </c>
      <c r="H39" s="42">
        <v>60000</v>
      </c>
    </row>
    <row r="40" spans="2:8" ht="6" customHeight="1">
      <c r="B40" s="31"/>
      <c r="C40" s="31"/>
      <c r="D40" s="43"/>
      <c r="E40" s="44"/>
      <c r="F40" s="31"/>
      <c r="G40" s="31"/>
      <c r="H40" s="45"/>
    </row>
    <row r="41" spans="2:8" ht="18" customHeight="1">
      <c r="B41" s="3" t="s">
        <v>155</v>
      </c>
      <c r="C41" s="3" t="s">
        <v>209</v>
      </c>
      <c r="D41" s="14" t="s">
        <v>142</v>
      </c>
      <c r="E41" s="7" t="s">
        <v>125</v>
      </c>
      <c r="F41" s="3" t="s">
        <v>147</v>
      </c>
      <c r="G41" s="25" t="s">
        <v>312</v>
      </c>
      <c r="H41" s="42">
        <v>24422.639999999999</v>
      </c>
    </row>
    <row r="42" spans="2:8" ht="18" customHeight="1">
      <c r="B42" s="3" t="s">
        <v>155</v>
      </c>
      <c r="C42" s="3" t="s">
        <v>209</v>
      </c>
      <c r="D42" s="14" t="s">
        <v>142</v>
      </c>
      <c r="E42" s="7" t="s">
        <v>125</v>
      </c>
      <c r="F42" s="3" t="s">
        <v>147</v>
      </c>
      <c r="G42" s="25" t="s">
        <v>313</v>
      </c>
      <c r="H42" s="42">
        <v>39304.29</v>
      </c>
    </row>
    <row r="43" spans="2:8" ht="18" customHeight="1">
      <c r="B43" s="3" t="s">
        <v>155</v>
      </c>
      <c r="C43" s="3" t="s">
        <v>209</v>
      </c>
      <c r="D43" s="14" t="s">
        <v>142</v>
      </c>
      <c r="E43" s="7" t="s">
        <v>125</v>
      </c>
      <c r="F43" s="3" t="s">
        <v>147</v>
      </c>
      <c r="G43" s="25" t="s">
        <v>314</v>
      </c>
      <c r="H43" s="42">
        <v>653337.34</v>
      </c>
    </row>
    <row r="44" spans="2:8" ht="18" customHeight="1">
      <c r="B44" s="3" t="s">
        <v>155</v>
      </c>
      <c r="C44" s="3" t="s">
        <v>209</v>
      </c>
      <c r="D44" s="14" t="s">
        <v>142</v>
      </c>
      <c r="E44" s="7" t="s">
        <v>125</v>
      </c>
      <c r="F44" s="3" t="s">
        <v>147</v>
      </c>
      <c r="G44" s="25" t="s">
        <v>315</v>
      </c>
      <c r="H44" s="42">
        <v>12105.6</v>
      </c>
    </row>
    <row r="45" spans="2:8" ht="18" customHeight="1">
      <c r="B45" s="3" t="s">
        <v>155</v>
      </c>
      <c r="C45" s="3" t="s">
        <v>209</v>
      </c>
      <c r="D45" s="14" t="s">
        <v>142</v>
      </c>
      <c r="E45" s="7" t="s">
        <v>125</v>
      </c>
      <c r="F45" s="3" t="s">
        <v>147</v>
      </c>
      <c r="G45" s="25" t="s">
        <v>309</v>
      </c>
      <c r="H45" s="42">
        <v>140571.54999999999</v>
      </c>
    </row>
    <row r="46" spans="2:8" ht="18" customHeight="1">
      <c r="B46" s="3" t="s">
        <v>155</v>
      </c>
      <c r="C46" s="3" t="s">
        <v>209</v>
      </c>
      <c r="D46" s="14" t="s">
        <v>142</v>
      </c>
      <c r="E46" s="7" t="s">
        <v>125</v>
      </c>
      <c r="F46" s="3" t="s">
        <v>147</v>
      </c>
      <c r="G46" s="25" t="s">
        <v>310</v>
      </c>
      <c r="H46" s="42">
        <v>150305.5</v>
      </c>
    </row>
    <row r="47" spans="2:8" ht="18" customHeight="1">
      <c r="B47" s="3" t="s">
        <v>155</v>
      </c>
      <c r="C47" s="3" t="s">
        <v>209</v>
      </c>
      <c r="D47" s="14" t="s">
        <v>142</v>
      </c>
      <c r="E47" s="7" t="s">
        <v>125</v>
      </c>
      <c r="F47" s="3" t="s">
        <v>147</v>
      </c>
      <c r="G47" s="25" t="s">
        <v>311</v>
      </c>
      <c r="H47" s="42">
        <v>217989</v>
      </c>
    </row>
    <row r="48" spans="2:8" ht="6" customHeight="1">
      <c r="B48" s="31"/>
      <c r="C48" s="31"/>
      <c r="D48" s="43"/>
      <c r="E48" s="44"/>
      <c r="F48" s="31"/>
      <c r="G48" s="31"/>
      <c r="H48" s="45"/>
    </row>
    <row r="49" spans="2:8" ht="18" customHeight="1">
      <c r="B49" s="3" t="s">
        <v>156</v>
      </c>
      <c r="C49" s="3" t="s">
        <v>210</v>
      </c>
      <c r="D49" s="14" t="s">
        <v>128</v>
      </c>
      <c r="E49" s="7" t="s">
        <v>125</v>
      </c>
      <c r="F49" s="3" t="s">
        <v>147</v>
      </c>
      <c r="G49" s="25" t="s">
        <v>547</v>
      </c>
      <c r="H49" s="42">
        <v>49515.46</v>
      </c>
    </row>
    <row r="50" spans="2:8" ht="18" customHeight="1">
      <c r="B50" s="3" t="s">
        <v>156</v>
      </c>
      <c r="C50" s="3" t="s">
        <v>210</v>
      </c>
      <c r="D50" s="14" t="s">
        <v>128</v>
      </c>
      <c r="E50" s="7" t="s">
        <v>125</v>
      </c>
      <c r="F50" s="3" t="s">
        <v>147</v>
      </c>
      <c r="G50" s="25" t="s">
        <v>296</v>
      </c>
      <c r="H50" s="42">
        <v>83238</v>
      </c>
    </row>
    <row r="51" spans="2:8" ht="18" customHeight="1">
      <c r="B51" s="3" t="s">
        <v>156</v>
      </c>
      <c r="C51" s="3" t="s">
        <v>210</v>
      </c>
      <c r="D51" s="14" t="s">
        <v>128</v>
      </c>
      <c r="E51" s="7" t="s">
        <v>125</v>
      </c>
      <c r="F51" s="3" t="s">
        <v>147</v>
      </c>
      <c r="G51" s="25" t="s">
        <v>548</v>
      </c>
      <c r="H51" s="42">
        <v>95249.87</v>
      </c>
    </row>
    <row r="52" spans="2:8" ht="18" customHeight="1">
      <c r="B52" s="3" t="s">
        <v>156</v>
      </c>
      <c r="C52" s="3" t="s">
        <v>210</v>
      </c>
      <c r="D52" s="14" t="s">
        <v>128</v>
      </c>
      <c r="E52" s="7" t="s">
        <v>125</v>
      </c>
      <c r="F52" s="3" t="s">
        <v>147</v>
      </c>
      <c r="G52" s="25" t="s">
        <v>297</v>
      </c>
      <c r="H52" s="42">
        <v>113845.72</v>
      </c>
    </row>
    <row r="53" spans="2:8" ht="18" customHeight="1">
      <c r="B53" s="3" t="s">
        <v>156</v>
      </c>
      <c r="C53" s="3" t="s">
        <v>210</v>
      </c>
      <c r="D53" s="14" t="s">
        <v>128</v>
      </c>
      <c r="E53" s="7" t="s">
        <v>125</v>
      </c>
      <c r="F53" s="3" t="s">
        <v>147</v>
      </c>
      <c r="G53" s="25" t="s">
        <v>549</v>
      </c>
      <c r="H53" s="42">
        <v>21704.74</v>
      </c>
    </row>
    <row r="54" spans="2:8" ht="18" customHeight="1">
      <c r="B54" s="3" t="s">
        <v>156</v>
      </c>
      <c r="C54" s="3" t="s">
        <v>210</v>
      </c>
      <c r="D54" s="14" t="s">
        <v>128</v>
      </c>
      <c r="E54" s="7" t="s">
        <v>125</v>
      </c>
      <c r="F54" s="3" t="s">
        <v>147</v>
      </c>
      <c r="G54" s="25" t="s">
        <v>550</v>
      </c>
      <c r="H54" s="42">
        <v>86794.240000000005</v>
      </c>
    </row>
    <row r="55" spans="2:8" ht="18" customHeight="1">
      <c r="B55" s="3" t="s">
        <v>156</v>
      </c>
      <c r="C55" s="3" t="s">
        <v>210</v>
      </c>
      <c r="D55" s="14" t="s">
        <v>128</v>
      </c>
      <c r="E55" s="7" t="s">
        <v>125</v>
      </c>
      <c r="F55" s="3" t="s">
        <v>147</v>
      </c>
      <c r="G55" s="25" t="s">
        <v>551</v>
      </c>
      <c r="H55" s="42">
        <v>9283.51</v>
      </c>
    </row>
    <row r="56" spans="2:8" ht="18" customHeight="1">
      <c r="B56" s="3" t="s">
        <v>156</v>
      </c>
      <c r="C56" s="3" t="s">
        <v>210</v>
      </c>
      <c r="D56" s="14" t="s">
        <v>128</v>
      </c>
      <c r="E56" s="7" t="s">
        <v>125</v>
      </c>
      <c r="F56" s="3" t="s">
        <v>147</v>
      </c>
      <c r="G56" s="25" t="s">
        <v>363</v>
      </c>
      <c r="H56" s="42">
        <v>20977.79</v>
      </c>
    </row>
    <row r="57" spans="2:8" ht="6" customHeight="1">
      <c r="B57" s="31"/>
      <c r="C57" s="31"/>
      <c r="D57" s="43"/>
      <c r="E57" s="44"/>
      <c r="F57" s="31"/>
      <c r="G57" s="31"/>
      <c r="H57" s="45"/>
    </row>
    <row r="58" spans="2:8" ht="18" customHeight="1">
      <c r="B58" s="3" t="s">
        <v>157</v>
      </c>
      <c r="C58" s="3" t="s">
        <v>211</v>
      </c>
      <c r="D58" s="14" t="s">
        <v>143</v>
      </c>
      <c r="E58" s="7" t="s">
        <v>125</v>
      </c>
      <c r="F58" s="3" t="s">
        <v>147</v>
      </c>
      <c r="G58" s="25" t="s">
        <v>322</v>
      </c>
      <c r="H58" s="42">
        <v>122869</v>
      </c>
    </row>
    <row r="59" spans="2:8" ht="18" customHeight="1">
      <c r="B59" s="3" t="s">
        <v>157</v>
      </c>
      <c r="C59" s="3" t="s">
        <v>211</v>
      </c>
      <c r="D59" s="14" t="s">
        <v>143</v>
      </c>
      <c r="E59" s="7" t="s">
        <v>125</v>
      </c>
      <c r="F59" s="3" t="s">
        <v>147</v>
      </c>
      <c r="G59" s="25" t="s">
        <v>323</v>
      </c>
      <c r="H59" s="42">
        <v>42044</v>
      </c>
    </row>
    <row r="60" spans="2:8" ht="18" customHeight="1">
      <c r="B60" s="3" t="s">
        <v>157</v>
      </c>
      <c r="C60" s="3" t="s">
        <v>211</v>
      </c>
      <c r="D60" s="14" t="s">
        <v>143</v>
      </c>
      <c r="E60" s="7" t="s">
        <v>125</v>
      </c>
      <c r="F60" s="3" t="s">
        <v>147</v>
      </c>
      <c r="G60" s="25" t="s">
        <v>324</v>
      </c>
      <c r="H60" s="42">
        <v>376495.35999999999</v>
      </c>
    </row>
    <row r="61" spans="2:8" ht="18" customHeight="1">
      <c r="B61" s="3" t="s">
        <v>157</v>
      </c>
      <c r="C61" s="3" t="s">
        <v>211</v>
      </c>
      <c r="D61" s="14" t="s">
        <v>143</v>
      </c>
      <c r="E61" s="7" t="s">
        <v>125</v>
      </c>
      <c r="F61" s="3" t="s">
        <v>147</v>
      </c>
      <c r="G61" s="25" t="s">
        <v>325</v>
      </c>
      <c r="H61" s="42">
        <v>98650</v>
      </c>
    </row>
    <row r="62" spans="2:8" ht="18" customHeight="1">
      <c r="B62" s="3" t="s">
        <v>157</v>
      </c>
      <c r="C62" s="3" t="s">
        <v>211</v>
      </c>
      <c r="D62" s="14" t="s">
        <v>143</v>
      </c>
      <c r="E62" s="7" t="s">
        <v>125</v>
      </c>
      <c r="F62" s="3" t="s">
        <v>147</v>
      </c>
      <c r="G62" s="25" t="s">
        <v>326</v>
      </c>
      <c r="H62" s="42">
        <v>99970</v>
      </c>
    </row>
    <row r="63" spans="2:8" ht="18" customHeight="1">
      <c r="B63" s="3" t="s">
        <v>157</v>
      </c>
      <c r="C63" s="3" t="s">
        <v>211</v>
      </c>
      <c r="D63" s="14" t="s">
        <v>143</v>
      </c>
      <c r="E63" s="7" t="s">
        <v>125</v>
      </c>
      <c r="F63" s="3" t="s">
        <v>147</v>
      </c>
      <c r="G63" s="25" t="s">
        <v>328</v>
      </c>
      <c r="H63" s="42">
        <v>84820</v>
      </c>
    </row>
    <row r="64" spans="2:8" ht="18" customHeight="1">
      <c r="B64" s="3" t="s">
        <v>157</v>
      </c>
      <c r="C64" s="3" t="s">
        <v>211</v>
      </c>
      <c r="D64" s="14" t="s">
        <v>143</v>
      </c>
      <c r="E64" s="7" t="s">
        <v>125</v>
      </c>
      <c r="F64" s="3" t="s">
        <v>147</v>
      </c>
      <c r="G64" s="25" t="s">
        <v>327</v>
      </c>
      <c r="H64" s="42">
        <v>99950</v>
      </c>
    </row>
    <row r="65" spans="2:8" ht="18" customHeight="1">
      <c r="B65" s="3" t="s">
        <v>157</v>
      </c>
      <c r="C65" s="3" t="s">
        <v>211</v>
      </c>
      <c r="D65" s="14" t="s">
        <v>143</v>
      </c>
      <c r="E65" s="7" t="s">
        <v>125</v>
      </c>
      <c r="F65" s="3" t="s">
        <v>147</v>
      </c>
      <c r="G65" s="25" t="s">
        <v>566</v>
      </c>
      <c r="H65" s="42">
        <v>119997.36</v>
      </c>
    </row>
    <row r="66" spans="2:8" ht="18" customHeight="1">
      <c r="B66" s="3" t="s">
        <v>157</v>
      </c>
      <c r="C66" s="3" t="s">
        <v>211</v>
      </c>
      <c r="D66" s="14" t="s">
        <v>143</v>
      </c>
      <c r="E66" s="7" t="s">
        <v>125</v>
      </c>
      <c r="F66" s="3" t="s">
        <v>147</v>
      </c>
      <c r="G66" s="25" t="s">
        <v>567</v>
      </c>
      <c r="H66" s="42">
        <v>111189.86</v>
      </c>
    </row>
    <row r="67" spans="2:8" ht="18" customHeight="1">
      <c r="B67" s="3" t="s">
        <v>157</v>
      </c>
      <c r="C67" s="3" t="s">
        <v>211</v>
      </c>
      <c r="D67" s="14" t="s">
        <v>143</v>
      </c>
      <c r="E67" s="7" t="s">
        <v>125</v>
      </c>
      <c r="F67" s="3" t="s">
        <v>147</v>
      </c>
      <c r="G67" s="25"/>
      <c r="H67" s="42">
        <v>160166.19</v>
      </c>
    </row>
    <row r="68" spans="2:8" ht="6" customHeight="1">
      <c r="B68" s="31"/>
      <c r="C68" s="31"/>
      <c r="D68" s="43"/>
      <c r="E68" s="44"/>
      <c r="F68" s="31"/>
      <c r="G68" s="31"/>
      <c r="H68" s="45"/>
    </row>
    <row r="69" spans="2:8" ht="18" customHeight="1">
      <c r="B69" s="3" t="s">
        <v>158</v>
      </c>
      <c r="C69" s="3" t="s">
        <v>212</v>
      </c>
      <c r="D69" s="14" t="s">
        <v>144</v>
      </c>
      <c r="E69" s="7" t="s">
        <v>125</v>
      </c>
      <c r="F69" s="3" t="s">
        <v>147</v>
      </c>
      <c r="G69" s="25" t="s">
        <v>289</v>
      </c>
      <c r="H69" s="42">
        <v>25999.27</v>
      </c>
    </row>
    <row r="70" spans="2:8" ht="18" customHeight="1">
      <c r="B70" s="3" t="s">
        <v>158</v>
      </c>
      <c r="C70" s="3" t="s">
        <v>212</v>
      </c>
      <c r="D70" s="14" t="s">
        <v>144</v>
      </c>
      <c r="E70" s="7" t="s">
        <v>125</v>
      </c>
      <c r="F70" s="3" t="s">
        <v>147</v>
      </c>
      <c r="G70" s="25" t="s">
        <v>290</v>
      </c>
      <c r="H70" s="42">
        <v>190918.16</v>
      </c>
    </row>
    <row r="71" spans="2:8" ht="18" customHeight="1">
      <c r="B71" s="3" t="s">
        <v>158</v>
      </c>
      <c r="C71" s="3" t="s">
        <v>212</v>
      </c>
      <c r="D71" s="14" t="s">
        <v>144</v>
      </c>
      <c r="E71" s="7" t="s">
        <v>125</v>
      </c>
      <c r="F71" s="3" t="s">
        <v>147</v>
      </c>
      <c r="G71" s="25" t="s">
        <v>329</v>
      </c>
      <c r="H71" s="42">
        <v>36277.5</v>
      </c>
    </row>
    <row r="72" spans="2:8" ht="18" customHeight="1">
      <c r="B72" s="3" t="s">
        <v>158</v>
      </c>
      <c r="C72" s="3" t="s">
        <v>212</v>
      </c>
      <c r="D72" s="14" t="s">
        <v>144</v>
      </c>
      <c r="E72" s="7" t="s">
        <v>125</v>
      </c>
      <c r="F72" s="3" t="s">
        <v>147</v>
      </c>
      <c r="G72" s="25"/>
      <c r="H72" s="42">
        <v>43360</v>
      </c>
    </row>
    <row r="73" spans="2:8" ht="6" customHeight="1">
      <c r="B73" s="31"/>
      <c r="C73" s="31"/>
      <c r="D73" s="43"/>
      <c r="E73" s="44"/>
      <c r="F73" s="31"/>
      <c r="G73" s="31"/>
      <c r="H73" s="45"/>
    </row>
    <row r="74" spans="2:8" ht="18" customHeight="1">
      <c r="B74" s="3" t="s">
        <v>159</v>
      </c>
      <c r="C74" s="3" t="s">
        <v>213</v>
      </c>
      <c r="D74" s="14" t="s">
        <v>141</v>
      </c>
      <c r="E74" s="7" t="s">
        <v>125</v>
      </c>
      <c r="F74" s="3" t="s">
        <v>147</v>
      </c>
      <c r="G74" s="25" t="s">
        <v>289</v>
      </c>
      <c r="H74" s="42">
        <v>217900</v>
      </c>
    </row>
    <row r="75" spans="2:8" ht="18" customHeight="1">
      <c r="B75" s="3" t="s">
        <v>159</v>
      </c>
      <c r="C75" s="3" t="s">
        <v>213</v>
      </c>
      <c r="D75" s="14" t="s">
        <v>141</v>
      </c>
      <c r="E75" s="7" t="s">
        <v>125</v>
      </c>
      <c r="F75" s="3" t="s">
        <v>147</v>
      </c>
      <c r="G75" s="25" t="s">
        <v>295</v>
      </c>
      <c r="H75" s="42">
        <v>616965.80000000005</v>
      </c>
    </row>
    <row r="76" spans="2:8" ht="18" customHeight="1">
      <c r="B76" s="3" t="s">
        <v>159</v>
      </c>
      <c r="C76" s="3" t="s">
        <v>213</v>
      </c>
      <c r="D76" s="14" t="s">
        <v>141</v>
      </c>
      <c r="E76" s="7" t="s">
        <v>125</v>
      </c>
      <c r="F76" s="3" t="s">
        <v>147</v>
      </c>
      <c r="G76" s="25" t="s">
        <v>295</v>
      </c>
      <c r="H76" s="42">
        <v>129999.07</v>
      </c>
    </row>
    <row r="77" spans="2:8" ht="18" customHeight="1">
      <c r="B77" s="3" t="s">
        <v>159</v>
      </c>
      <c r="C77" s="3" t="s">
        <v>213</v>
      </c>
      <c r="D77" s="14" t="s">
        <v>141</v>
      </c>
      <c r="E77" s="7" t="s">
        <v>125</v>
      </c>
      <c r="F77" s="3" t="s">
        <v>147</v>
      </c>
      <c r="G77" s="25" t="s">
        <v>293</v>
      </c>
      <c r="H77" s="42">
        <v>55600</v>
      </c>
    </row>
    <row r="78" spans="2:8" ht="6" customHeight="1">
      <c r="B78" s="16"/>
      <c r="C78" s="16"/>
      <c r="D78" s="17"/>
      <c r="E78" s="15"/>
      <c r="F78" s="16"/>
      <c r="G78" s="31"/>
      <c r="H78" s="45"/>
    </row>
    <row r="79" spans="2:8" ht="18" customHeight="1">
      <c r="B79" s="25" t="s">
        <v>160</v>
      </c>
      <c r="C79" s="25" t="s">
        <v>214</v>
      </c>
      <c r="D79" s="36" t="s">
        <v>145</v>
      </c>
      <c r="E79" s="39" t="s">
        <v>125</v>
      </c>
      <c r="F79" s="25" t="s">
        <v>147</v>
      </c>
      <c r="G79" s="25" t="s">
        <v>293</v>
      </c>
      <c r="H79" s="42">
        <v>75274.48</v>
      </c>
    </row>
    <row r="80" spans="2:8" ht="18" customHeight="1">
      <c r="B80" s="25" t="s">
        <v>160</v>
      </c>
      <c r="C80" s="25" t="s">
        <v>214</v>
      </c>
      <c r="D80" s="36" t="s">
        <v>145</v>
      </c>
      <c r="E80" s="39" t="s">
        <v>125</v>
      </c>
      <c r="F80" s="25" t="s">
        <v>147</v>
      </c>
      <c r="G80" s="25" t="s">
        <v>295</v>
      </c>
      <c r="H80" s="42">
        <v>1109611.6399999999</v>
      </c>
    </row>
    <row r="81" spans="2:8" ht="18" customHeight="1">
      <c r="B81" s="25" t="s">
        <v>160</v>
      </c>
      <c r="C81" s="25" t="s">
        <v>214</v>
      </c>
      <c r="D81" s="36" t="s">
        <v>145</v>
      </c>
      <c r="E81" s="39" t="s">
        <v>125</v>
      </c>
      <c r="F81" s="25" t="s">
        <v>147</v>
      </c>
      <c r="G81" s="25" t="s">
        <v>552</v>
      </c>
      <c r="H81" s="42">
        <v>35971.35</v>
      </c>
    </row>
    <row r="82" spans="2:8" ht="18" customHeight="1">
      <c r="B82" s="25" t="s">
        <v>160</v>
      </c>
      <c r="C82" s="25" t="s">
        <v>214</v>
      </c>
      <c r="D82" s="36" t="s">
        <v>145</v>
      </c>
      <c r="E82" s="39" t="s">
        <v>125</v>
      </c>
      <c r="F82" s="25" t="s">
        <v>147</v>
      </c>
      <c r="G82" s="25" t="s">
        <v>292</v>
      </c>
      <c r="H82" s="42">
        <v>45500</v>
      </c>
    </row>
    <row r="83" spans="2:8" ht="18" customHeight="1">
      <c r="B83" s="25" t="s">
        <v>160</v>
      </c>
      <c r="C83" s="25" t="s">
        <v>214</v>
      </c>
      <c r="D83" s="36" t="s">
        <v>145</v>
      </c>
      <c r="E83" s="39" t="s">
        <v>125</v>
      </c>
      <c r="F83" s="25" t="s">
        <v>147</v>
      </c>
      <c r="G83" s="25" t="s">
        <v>553</v>
      </c>
      <c r="H83" s="42">
        <v>101352</v>
      </c>
    </row>
    <row r="84" spans="2:8" ht="6" customHeight="1">
      <c r="B84" s="31"/>
      <c r="C84" s="31"/>
      <c r="D84" s="43"/>
      <c r="E84" s="44"/>
      <c r="F84" s="31"/>
      <c r="G84" s="31"/>
      <c r="H84" s="45"/>
    </row>
    <row r="85" spans="2:8" ht="18" customHeight="1">
      <c r="B85" s="3" t="s">
        <v>161</v>
      </c>
      <c r="C85" s="3" t="s">
        <v>215</v>
      </c>
      <c r="D85" s="14" t="s">
        <v>181</v>
      </c>
      <c r="E85" s="7" t="s">
        <v>125</v>
      </c>
      <c r="F85" s="3" t="s">
        <v>147</v>
      </c>
      <c r="G85" s="25" t="s">
        <v>554</v>
      </c>
      <c r="H85" s="42">
        <v>95474</v>
      </c>
    </row>
    <row r="86" spans="2:8" ht="18" customHeight="1">
      <c r="B86" s="3" t="s">
        <v>161</v>
      </c>
      <c r="C86" s="3" t="s">
        <v>215</v>
      </c>
      <c r="D86" s="14" t="s">
        <v>181</v>
      </c>
      <c r="E86" s="7" t="s">
        <v>125</v>
      </c>
      <c r="F86" s="3" t="s">
        <v>147</v>
      </c>
      <c r="G86" s="25" t="s">
        <v>554</v>
      </c>
      <c r="H86" s="42">
        <v>79189</v>
      </c>
    </row>
    <row r="87" spans="2:8" ht="18" customHeight="1">
      <c r="B87" s="3" t="s">
        <v>161</v>
      </c>
      <c r="C87" s="3" t="s">
        <v>215</v>
      </c>
      <c r="D87" s="14" t="s">
        <v>181</v>
      </c>
      <c r="E87" s="7" t="s">
        <v>125</v>
      </c>
      <c r="F87" s="3" t="s">
        <v>147</v>
      </c>
      <c r="G87" s="25" t="s">
        <v>291</v>
      </c>
      <c r="H87" s="42">
        <v>453580.3</v>
      </c>
    </row>
    <row r="88" spans="2:8" ht="18" customHeight="1">
      <c r="B88" s="3" t="s">
        <v>161</v>
      </c>
      <c r="C88" s="3" t="s">
        <v>215</v>
      </c>
      <c r="D88" s="14" t="s">
        <v>181</v>
      </c>
      <c r="E88" s="7" t="s">
        <v>125</v>
      </c>
      <c r="F88" s="3" t="s">
        <v>147</v>
      </c>
      <c r="G88" s="25" t="s">
        <v>367</v>
      </c>
      <c r="H88" s="42">
        <v>51569.02</v>
      </c>
    </row>
    <row r="89" spans="2:8" ht="18" customHeight="1">
      <c r="B89" s="3" t="s">
        <v>161</v>
      </c>
      <c r="C89" s="3" t="s">
        <v>215</v>
      </c>
      <c r="D89" s="14" t="s">
        <v>181</v>
      </c>
      <c r="E89" s="7" t="s">
        <v>125</v>
      </c>
      <c r="F89" s="3" t="s">
        <v>147</v>
      </c>
      <c r="G89" s="25" t="s">
        <v>555</v>
      </c>
      <c r="H89" s="42">
        <v>53397.68</v>
      </c>
    </row>
    <row r="90" spans="2:8" ht="18" customHeight="1">
      <c r="B90" s="3" t="s">
        <v>161</v>
      </c>
      <c r="C90" s="3" t="s">
        <v>215</v>
      </c>
      <c r="D90" s="14" t="s">
        <v>181</v>
      </c>
      <c r="E90" s="7" t="s">
        <v>125</v>
      </c>
      <c r="F90" s="3" t="s">
        <v>147</v>
      </c>
      <c r="G90" s="25" t="s">
        <v>556</v>
      </c>
      <c r="H90" s="42">
        <v>11616.11</v>
      </c>
    </row>
    <row r="91" spans="2:8" ht="6" customHeight="1">
      <c r="B91" s="31"/>
      <c r="C91" s="31"/>
      <c r="D91" s="43"/>
      <c r="E91" s="44"/>
      <c r="F91" s="31"/>
      <c r="G91" s="31"/>
      <c r="H91" s="45"/>
    </row>
    <row r="92" spans="2:8" ht="18" customHeight="1">
      <c r="B92" s="3" t="s">
        <v>162</v>
      </c>
      <c r="C92" s="3" t="s">
        <v>202</v>
      </c>
      <c r="D92" s="14" t="s">
        <v>146</v>
      </c>
      <c r="E92" s="7" t="s">
        <v>125</v>
      </c>
      <c r="F92" s="3" t="s">
        <v>147</v>
      </c>
      <c r="G92" s="25" t="s">
        <v>332</v>
      </c>
      <c r="H92" s="42">
        <v>119994.99</v>
      </c>
    </row>
    <row r="93" spans="2:8" ht="18" customHeight="1">
      <c r="B93" s="3" t="s">
        <v>162</v>
      </c>
      <c r="C93" s="3" t="s">
        <v>202</v>
      </c>
      <c r="D93" s="14" t="s">
        <v>146</v>
      </c>
      <c r="E93" s="7" t="s">
        <v>125</v>
      </c>
      <c r="F93" s="3" t="s">
        <v>147</v>
      </c>
      <c r="G93" s="25" t="s">
        <v>333</v>
      </c>
      <c r="H93" s="42">
        <v>52573.8</v>
      </c>
    </row>
    <row r="94" spans="2:8" ht="18" customHeight="1">
      <c r="B94" s="3" t="s">
        <v>162</v>
      </c>
      <c r="C94" s="3" t="s">
        <v>202</v>
      </c>
      <c r="D94" s="14" t="s">
        <v>146</v>
      </c>
      <c r="E94" s="7" t="s">
        <v>125</v>
      </c>
      <c r="F94" s="3" t="s">
        <v>147</v>
      </c>
      <c r="G94" s="25" t="s">
        <v>334</v>
      </c>
      <c r="H94" s="42">
        <v>30417.759999999998</v>
      </c>
    </row>
    <row r="95" spans="2:8" ht="18" customHeight="1">
      <c r="B95" s="3" t="s">
        <v>162</v>
      </c>
      <c r="C95" s="3" t="s">
        <v>202</v>
      </c>
      <c r="D95" s="14" t="s">
        <v>146</v>
      </c>
      <c r="E95" s="7" t="s">
        <v>125</v>
      </c>
      <c r="F95" s="3" t="s">
        <v>147</v>
      </c>
      <c r="G95" s="25" t="s">
        <v>335</v>
      </c>
      <c r="H95" s="42">
        <v>478482.07</v>
      </c>
    </row>
    <row r="96" spans="2:8" ht="18" customHeight="1">
      <c r="B96" s="3" t="s">
        <v>162</v>
      </c>
      <c r="C96" s="3" t="s">
        <v>202</v>
      </c>
      <c r="D96" s="14" t="s">
        <v>146</v>
      </c>
      <c r="E96" s="7" t="s">
        <v>125</v>
      </c>
      <c r="F96" s="3" t="s">
        <v>147</v>
      </c>
      <c r="G96" s="25" t="s">
        <v>336</v>
      </c>
      <c r="H96" s="42">
        <v>50066.2</v>
      </c>
    </row>
    <row r="97" spans="2:8" ht="18" customHeight="1">
      <c r="B97" s="3" t="s">
        <v>162</v>
      </c>
      <c r="C97" s="3" t="s">
        <v>202</v>
      </c>
      <c r="D97" s="14" t="s">
        <v>146</v>
      </c>
      <c r="E97" s="7" t="s">
        <v>125</v>
      </c>
      <c r="F97" s="3" t="s">
        <v>147</v>
      </c>
      <c r="G97" s="25" t="s">
        <v>337</v>
      </c>
      <c r="H97" s="42">
        <v>37930.1</v>
      </c>
    </row>
    <row r="98" spans="2:8" ht="18" customHeight="1">
      <c r="B98" s="3" t="s">
        <v>162</v>
      </c>
      <c r="C98" s="3" t="s">
        <v>202</v>
      </c>
      <c r="D98" s="14" t="s">
        <v>146</v>
      </c>
      <c r="E98" s="7" t="s">
        <v>125</v>
      </c>
      <c r="F98" s="3" t="s">
        <v>147</v>
      </c>
      <c r="G98" s="25" t="s">
        <v>557</v>
      </c>
      <c r="H98" s="42">
        <v>115838.2</v>
      </c>
    </row>
    <row r="99" spans="2:8" ht="18" customHeight="1">
      <c r="B99" s="3" t="s">
        <v>162</v>
      </c>
      <c r="C99" s="3" t="s">
        <v>202</v>
      </c>
      <c r="D99" s="14" t="s">
        <v>146</v>
      </c>
      <c r="E99" s="7" t="s">
        <v>125</v>
      </c>
      <c r="F99" s="3" t="s">
        <v>147</v>
      </c>
      <c r="G99" s="25" t="s">
        <v>558</v>
      </c>
      <c r="H99" s="42">
        <v>120000</v>
      </c>
    </row>
    <row r="100" spans="2:8" ht="18" customHeight="1">
      <c r="B100" s="3" t="s">
        <v>162</v>
      </c>
      <c r="C100" s="3" t="s">
        <v>202</v>
      </c>
      <c r="D100" s="14" t="s">
        <v>146</v>
      </c>
      <c r="E100" s="7" t="s">
        <v>125</v>
      </c>
      <c r="F100" s="3" t="s">
        <v>147</v>
      </c>
      <c r="G100" s="25"/>
      <c r="H100" s="42">
        <v>391673.59</v>
      </c>
    </row>
    <row r="101" spans="2:8" ht="6" customHeight="1">
      <c r="B101" s="31"/>
      <c r="C101" s="31"/>
      <c r="D101" s="43"/>
      <c r="E101" s="44"/>
      <c r="F101" s="31"/>
      <c r="G101" s="31"/>
      <c r="H101" s="45"/>
    </row>
    <row r="102" spans="2:8" ht="18" customHeight="1">
      <c r="B102" s="3" t="s">
        <v>163</v>
      </c>
      <c r="C102" s="3" t="s">
        <v>216</v>
      </c>
      <c r="D102" s="14" t="s">
        <v>131</v>
      </c>
      <c r="E102" s="7" t="s">
        <v>125</v>
      </c>
      <c r="F102" s="3" t="s">
        <v>147</v>
      </c>
      <c r="G102" s="25" t="s">
        <v>339</v>
      </c>
      <c r="H102" s="42">
        <v>4607</v>
      </c>
    </row>
    <row r="103" spans="2:8" ht="18" customHeight="1">
      <c r="B103" s="3" t="s">
        <v>163</v>
      </c>
      <c r="C103" s="3" t="s">
        <v>216</v>
      </c>
      <c r="D103" s="14" t="s">
        <v>131</v>
      </c>
      <c r="E103" s="7" t="s">
        <v>125</v>
      </c>
      <c r="F103" s="3" t="s">
        <v>147</v>
      </c>
      <c r="G103" s="25" t="s">
        <v>340</v>
      </c>
      <c r="H103" s="42">
        <v>13800</v>
      </c>
    </row>
    <row r="104" spans="2:8" ht="18" customHeight="1">
      <c r="B104" s="3" t="s">
        <v>163</v>
      </c>
      <c r="C104" s="3" t="s">
        <v>216</v>
      </c>
      <c r="D104" s="14" t="s">
        <v>131</v>
      </c>
      <c r="E104" s="7" t="s">
        <v>125</v>
      </c>
      <c r="F104" s="3" t="s">
        <v>147</v>
      </c>
      <c r="G104" s="25" t="s">
        <v>341</v>
      </c>
      <c r="H104" s="42">
        <v>709</v>
      </c>
    </row>
    <row r="105" spans="2:8" ht="18" customHeight="1">
      <c r="B105" s="3" t="s">
        <v>163</v>
      </c>
      <c r="C105" s="3" t="s">
        <v>216</v>
      </c>
      <c r="D105" s="14" t="s">
        <v>131</v>
      </c>
      <c r="E105" s="7" t="s">
        <v>125</v>
      </c>
      <c r="F105" s="3" t="s">
        <v>147</v>
      </c>
      <c r="G105" s="25" t="s">
        <v>342</v>
      </c>
      <c r="H105" s="42">
        <v>17138</v>
      </c>
    </row>
    <row r="106" spans="2:8" ht="18" customHeight="1">
      <c r="B106" s="3" t="s">
        <v>163</v>
      </c>
      <c r="C106" s="3" t="s">
        <v>216</v>
      </c>
      <c r="D106" s="14" t="s">
        <v>131</v>
      </c>
      <c r="E106" s="7" t="s">
        <v>125</v>
      </c>
      <c r="F106" s="3" t="s">
        <v>147</v>
      </c>
      <c r="G106" s="25" t="s">
        <v>343</v>
      </c>
      <c r="H106" s="42">
        <v>61</v>
      </c>
    </row>
    <row r="107" spans="2:8" ht="18" customHeight="1">
      <c r="B107" s="3" t="s">
        <v>163</v>
      </c>
      <c r="C107" s="3" t="s">
        <v>216</v>
      </c>
      <c r="D107" s="14" t="s">
        <v>131</v>
      </c>
      <c r="E107" s="7" t="s">
        <v>125</v>
      </c>
      <c r="F107" s="3" t="s">
        <v>147</v>
      </c>
      <c r="G107" s="25" t="s">
        <v>344</v>
      </c>
      <c r="H107" s="42">
        <v>21345</v>
      </c>
    </row>
    <row r="108" spans="2:8" ht="18" customHeight="1">
      <c r="B108" s="3" t="s">
        <v>163</v>
      </c>
      <c r="C108" s="3" t="s">
        <v>216</v>
      </c>
      <c r="D108" s="14" t="s">
        <v>131</v>
      </c>
      <c r="E108" s="7" t="s">
        <v>125</v>
      </c>
      <c r="F108" s="3" t="s">
        <v>147</v>
      </c>
      <c r="G108" s="25" t="s">
        <v>345</v>
      </c>
      <c r="H108" s="42">
        <v>19566</v>
      </c>
    </row>
    <row r="109" spans="2:8" ht="18" customHeight="1">
      <c r="B109" s="3" t="s">
        <v>163</v>
      </c>
      <c r="C109" s="3" t="s">
        <v>216</v>
      </c>
      <c r="D109" s="14" t="s">
        <v>131</v>
      </c>
      <c r="E109" s="7" t="s">
        <v>125</v>
      </c>
      <c r="F109" s="3" t="s">
        <v>147</v>
      </c>
      <c r="G109" s="25" t="s">
        <v>352</v>
      </c>
      <c r="H109" s="42">
        <v>98331.13</v>
      </c>
    </row>
    <row r="110" spans="2:8" ht="18" customHeight="1">
      <c r="B110" s="3" t="s">
        <v>163</v>
      </c>
      <c r="C110" s="3" t="s">
        <v>216</v>
      </c>
      <c r="D110" s="14" t="s">
        <v>131</v>
      </c>
      <c r="E110" s="7" t="s">
        <v>125</v>
      </c>
      <c r="F110" s="3" t="s">
        <v>147</v>
      </c>
      <c r="G110" s="25" t="s">
        <v>346</v>
      </c>
      <c r="H110" s="42">
        <v>17047</v>
      </c>
    </row>
    <row r="111" spans="2:8" ht="18" customHeight="1">
      <c r="B111" s="3" t="s">
        <v>163</v>
      </c>
      <c r="C111" s="3" t="s">
        <v>216</v>
      </c>
      <c r="D111" s="14" t="s">
        <v>131</v>
      </c>
      <c r="E111" s="7" t="s">
        <v>125</v>
      </c>
      <c r="F111" s="3" t="s">
        <v>147</v>
      </c>
      <c r="G111" s="25" t="s">
        <v>295</v>
      </c>
      <c r="H111" s="42">
        <v>790182.57</v>
      </c>
    </row>
    <row r="112" spans="2:8" ht="18" customHeight="1">
      <c r="B112" s="3" t="s">
        <v>163</v>
      </c>
      <c r="C112" s="3" t="s">
        <v>216</v>
      </c>
      <c r="D112" s="14" t="s">
        <v>131</v>
      </c>
      <c r="E112" s="7" t="s">
        <v>125</v>
      </c>
      <c r="F112" s="3" t="s">
        <v>147</v>
      </c>
      <c r="G112" s="25" t="s">
        <v>347</v>
      </c>
      <c r="H112" s="42">
        <v>164051</v>
      </c>
    </row>
    <row r="113" spans="2:8" ht="18" customHeight="1">
      <c r="B113" s="3" t="s">
        <v>163</v>
      </c>
      <c r="C113" s="3" t="s">
        <v>216</v>
      </c>
      <c r="D113" s="14" t="s">
        <v>131</v>
      </c>
      <c r="E113" s="7" t="s">
        <v>125</v>
      </c>
      <c r="F113" s="3" t="s">
        <v>147</v>
      </c>
      <c r="G113" s="25" t="s">
        <v>348</v>
      </c>
      <c r="H113" s="42">
        <v>329175</v>
      </c>
    </row>
    <row r="114" spans="2:8" ht="18" customHeight="1">
      <c r="B114" s="3" t="s">
        <v>163</v>
      </c>
      <c r="C114" s="3" t="s">
        <v>216</v>
      </c>
      <c r="D114" s="14" t="s">
        <v>131</v>
      </c>
      <c r="E114" s="7" t="s">
        <v>125</v>
      </c>
      <c r="F114" s="3" t="s">
        <v>147</v>
      </c>
      <c r="G114" s="25" t="s">
        <v>349</v>
      </c>
      <c r="H114" s="42">
        <v>100000</v>
      </c>
    </row>
    <row r="115" spans="2:8" ht="18" customHeight="1">
      <c r="B115" s="3" t="s">
        <v>163</v>
      </c>
      <c r="C115" s="3" t="s">
        <v>216</v>
      </c>
      <c r="D115" s="14" t="s">
        <v>131</v>
      </c>
      <c r="E115" s="7" t="s">
        <v>125</v>
      </c>
      <c r="F115" s="3" t="s">
        <v>147</v>
      </c>
      <c r="G115" s="25" t="s">
        <v>350</v>
      </c>
      <c r="H115" s="42">
        <v>81216.899999999994</v>
      </c>
    </row>
    <row r="116" spans="2:8" ht="18" customHeight="1">
      <c r="B116" s="3" t="s">
        <v>163</v>
      </c>
      <c r="C116" s="3" t="s">
        <v>216</v>
      </c>
      <c r="D116" s="14" t="s">
        <v>131</v>
      </c>
      <c r="E116" s="7" t="s">
        <v>125</v>
      </c>
      <c r="F116" s="3" t="s">
        <v>147</v>
      </c>
      <c r="G116" s="25" t="s">
        <v>351</v>
      </c>
      <c r="H116" s="42">
        <v>95812.43</v>
      </c>
    </row>
    <row r="117" spans="2:8" ht="18" customHeight="1">
      <c r="B117" s="3" t="s">
        <v>163</v>
      </c>
      <c r="C117" s="3" t="s">
        <v>216</v>
      </c>
      <c r="D117" s="14" t="s">
        <v>131</v>
      </c>
      <c r="E117" s="7" t="s">
        <v>125</v>
      </c>
      <c r="F117" s="3" t="s">
        <v>147</v>
      </c>
      <c r="G117" s="25"/>
      <c r="H117" s="42">
        <v>231592</v>
      </c>
    </row>
    <row r="118" spans="2:8" ht="6" customHeight="1">
      <c r="B118" s="31"/>
      <c r="C118" s="31"/>
      <c r="D118" s="43"/>
      <c r="E118" s="44"/>
      <c r="F118" s="31"/>
      <c r="G118" s="31"/>
      <c r="H118" s="45"/>
    </row>
    <row r="119" spans="2:8" ht="18" customHeight="1">
      <c r="B119" s="3" t="s">
        <v>164</v>
      </c>
      <c r="C119" s="3" t="s">
        <v>217</v>
      </c>
      <c r="D119" s="14" t="s">
        <v>145</v>
      </c>
      <c r="E119" s="7" t="s">
        <v>125</v>
      </c>
      <c r="F119" s="3" t="s">
        <v>147</v>
      </c>
      <c r="G119" s="25" t="s">
        <v>339</v>
      </c>
      <c r="H119" s="42">
        <v>29496.63</v>
      </c>
    </row>
    <row r="120" spans="2:8" ht="18" customHeight="1">
      <c r="B120" s="3" t="s">
        <v>164</v>
      </c>
      <c r="C120" s="3" t="s">
        <v>217</v>
      </c>
      <c r="D120" s="14" t="s">
        <v>145</v>
      </c>
      <c r="E120" s="7" t="s">
        <v>125</v>
      </c>
      <c r="F120" s="3" t="s">
        <v>147</v>
      </c>
      <c r="G120" s="25" t="s">
        <v>354</v>
      </c>
      <c r="H120" s="42">
        <v>760.04</v>
      </c>
    </row>
    <row r="121" spans="2:8" ht="18" customHeight="1">
      <c r="B121" s="3" t="s">
        <v>164</v>
      </c>
      <c r="C121" s="3" t="s">
        <v>217</v>
      </c>
      <c r="D121" s="14" t="s">
        <v>145</v>
      </c>
      <c r="E121" s="7" t="s">
        <v>125</v>
      </c>
      <c r="F121" s="3" t="s">
        <v>147</v>
      </c>
      <c r="G121" s="25" t="s">
        <v>354</v>
      </c>
      <c r="H121" s="42">
        <v>2955.71</v>
      </c>
    </row>
    <row r="122" spans="2:8" ht="18" customHeight="1">
      <c r="B122" s="3" t="s">
        <v>164</v>
      </c>
      <c r="C122" s="3" t="s">
        <v>217</v>
      </c>
      <c r="D122" s="14" t="s">
        <v>145</v>
      </c>
      <c r="E122" s="7" t="s">
        <v>125</v>
      </c>
      <c r="F122" s="3" t="s">
        <v>147</v>
      </c>
      <c r="G122" s="25" t="s">
        <v>355</v>
      </c>
      <c r="H122" s="42">
        <v>101001.28</v>
      </c>
    </row>
    <row r="123" spans="2:8" ht="18" customHeight="1">
      <c r="B123" s="3" t="s">
        <v>164</v>
      </c>
      <c r="C123" s="3" t="s">
        <v>217</v>
      </c>
      <c r="D123" s="14" t="s">
        <v>145</v>
      </c>
      <c r="E123" s="7" t="s">
        <v>125</v>
      </c>
      <c r="F123" s="3" t="s">
        <v>147</v>
      </c>
      <c r="G123" s="25" t="s">
        <v>356</v>
      </c>
      <c r="H123" s="42">
        <v>5659.5</v>
      </c>
    </row>
    <row r="124" spans="2:8" ht="18" customHeight="1">
      <c r="B124" s="3" t="s">
        <v>164</v>
      </c>
      <c r="C124" s="3" t="s">
        <v>217</v>
      </c>
      <c r="D124" s="14" t="s">
        <v>145</v>
      </c>
      <c r="E124" s="7" t="s">
        <v>125</v>
      </c>
      <c r="F124" s="3" t="s">
        <v>147</v>
      </c>
      <c r="G124" s="25" t="s">
        <v>357</v>
      </c>
      <c r="H124" s="42">
        <v>72163.27</v>
      </c>
    </row>
    <row r="125" spans="2:8" ht="18" customHeight="1">
      <c r="B125" s="3" t="s">
        <v>164</v>
      </c>
      <c r="C125" s="3" t="s">
        <v>217</v>
      </c>
      <c r="D125" s="14" t="s">
        <v>145</v>
      </c>
      <c r="E125" s="7" t="s">
        <v>125</v>
      </c>
      <c r="F125" s="3" t="s">
        <v>147</v>
      </c>
      <c r="G125" s="25" t="s">
        <v>357</v>
      </c>
      <c r="H125" s="42">
        <v>39888.78</v>
      </c>
    </row>
    <row r="126" spans="2:8" ht="18" customHeight="1">
      <c r="B126" s="3" t="s">
        <v>164</v>
      </c>
      <c r="C126" s="3" t="s">
        <v>217</v>
      </c>
      <c r="D126" s="14" t="s">
        <v>145</v>
      </c>
      <c r="E126" s="7" t="s">
        <v>125</v>
      </c>
      <c r="F126" s="3" t="s">
        <v>147</v>
      </c>
      <c r="G126" s="25" t="s">
        <v>365</v>
      </c>
      <c r="H126" s="42">
        <v>110752.68</v>
      </c>
    </row>
    <row r="127" spans="2:8" ht="18" customHeight="1">
      <c r="B127" s="3" t="s">
        <v>164</v>
      </c>
      <c r="C127" s="3" t="s">
        <v>217</v>
      </c>
      <c r="D127" s="14" t="s">
        <v>145</v>
      </c>
      <c r="E127" s="7" t="s">
        <v>125</v>
      </c>
      <c r="F127" s="3" t="s">
        <v>147</v>
      </c>
      <c r="G127" s="25" t="s">
        <v>341</v>
      </c>
      <c r="H127" s="42">
        <v>12512.42</v>
      </c>
    </row>
    <row r="128" spans="2:8" ht="18" customHeight="1">
      <c r="B128" s="3" t="s">
        <v>164</v>
      </c>
      <c r="C128" s="3" t="s">
        <v>217</v>
      </c>
      <c r="D128" s="14" t="s">
        <v>145</v>
      </c>
      <c r="E128" s="7" t="s">
        <v>125</v>
      </c>
      <c r="F128" s="3" t="s">
        <v>147</v>
      </c>
      <c r="G128" s="25" t="s">
        <v>339</v>
      </c>
      <c r="H128" s="42">
        <v>22432.7</v>
      </c>
    </row>
    <row r="129" spans="2:8" ht="18" customHeight="1">
      <c r="B129" s="3" t="s">
        <v>164</v>
      </c>
      <c r="C129" s="3" t="s">
        <v>217</v>
      </c>
      <c r="D129" s="14" t="s">
        <v>145</v>
      </c>
      <c r="E129" s="7" t="s">
        <v>125</v>
      </c>
      <c r="F129" s="3" t="s">
        <v>147</v>
      </c>
      <c r="G129" s="25" t="s">
        <v>358</v>
      </c>
      <c r="H129" s="42">
        <v>3546.85</v>
      </c>
    </row>
    <row r="130" spans="2:8" ht="18" customHeight="1">
      <c r="B130" s="3" t="s">
        <v>164</v>
      </c>
      <c r="C130" s="3" t="s">
        <v>217</v>
      </c>
      <c r="D130" s="14" t="s">
        <v>145</v>
      </c>
      <c r="E130" s="7" t="s">
        <v>125</v>
      </c>
      <c r="F130" s="3" t="s">
        <v>147</v>
      </c>
      <c r="G130" s="25" t="s">
        <v>359</v>
      </c>
      <c r="H130" s="42">
        <v>40618</v>
      </c>
    </row>
    <row r="131" spans="2:8" ht="18" customHeight="1">
      <c r="B131" s="3" t="s">
        <v>164</v>
      </c>
      <c r="C131" s="3" t="s">
        <v>217</v>
      </c>
      <c r="D131" s="14" t="s">
        <v>145</v>
      </c>
      <c r="E131" s="7" t="s">
        <v>125</v>
      </c>
      <c r="F131" s="3" t="s">
        <v>147</v>
      </c>
      <c r="G131" s="25" t="s">
        <v>360</v>
      </c>
      <c r="H131" s="42">
        <v>15885</v>
      </c>
    </row>
    <row r="132" spans="2:8" ht="18" customHeight="1">
      <c r="B132" s="3" t="s">
        <v>164</v>
      </c>
      <c r="C132" s="3" t="s">
        <v>217</v>
      </c>
      <c r="D132" s="14" t="s">
        <v>145</v>
      </c>
      <c r="E132" s="7" t="s">
        <v>125</v>
      </c>
      <c r="F132" s="3" t="s">
        <v>147</v>
      </c>
      <c r="G132" s="25" t="s">
        <v>361</v>
      </c>
      <c r="H132" s="42">
        <v>675586</v>
      </c>
    </row>
    <row r="133" spans="2:8" ht="18" customHeight="1">
      <c r="B133" s="3" t="s">
        <v>164</v>
      </c>
      <c r="C133" s="3" t="s">
        <v>217</v>
      </c>
      <c r="D133" s="14" t="s">
        <v>145</v>
      </c>
      <c r="E133" s="7" t="s">
        <v>125</v>
      </c>
      <c r="F133" s="3" t="s">
        <v>147</v>
      </c>
      <c r="G133" s="25" t="s">
        <v>362</v>
      </c>
      <c r="H133" s="42">
        <v>39501</v>
      </c>
    </row>
    <row r="134" spans="2:8" ht="18" customHeight="1">
      <c r="B134" s="3" t="s">
        <v>164</v>
      </c>
      <c r="C134" s="3" t="s">
        <v>217</v>
      </c>
      <c r="D134" s="14" t="s">
        <v>145</v>
      </c>
      <c r="E134" s="7" t="s">
        <v>125</v>
      </c>
      <c r="F134" s="3" t="s">
        <v>147</v>
      </c>
      <c r="G134" s="25" t="s">
        <v>291</v>
      </c>
      <c r="H134" s="42">
        <v>505348.8</v>
      </c>
    </row>
    <row r="135" spans="2:8" ht="18" customHeight="1">
      <c r="B135" s="3" t="s">
        <v>164</v>
      </c>
      <c r="C135" s="3" t="s">
        <v>217</v>
      </c>
      <c r="D135" s="14" t="s">
        <v>145</v>
      </c>
      <c r="E135" s="7" t="s">
        <v>125</v>
      </c>
      <c r="F135" s="3" t="s">
        <v>147</v>
      </c>
      <c r="G135" s="25" t="s">
        <v>363</v>
      </c>
      <c r="H135" s="42">
        <v>89300</v>
      </c>
    </row>
    <row r="136" spans="2:8" ht="18" customHeight="1">
      <c r="B136" s="3" t="s">
        <v>164</v>
      </c>
      <c r="C136" s="3" t="s">
        <v>217</v>
      </c>
      <c r="D136" s="14" t="s">
        <v>145</v>
      </c>
      <c r="E136" s="7" t="s">
        <v>125</v>
      </c>
      <c r="F136" s="3" t="s">
        <v>147</v>
      </c>
      <c r="G136" s="25" t="s">
        <v>366</v>
      </c>
      <c r="H136" s="42">
        <v>14000</v>
      </c>
    </row>
    <row r="137" spans="2:8" ht="18" customHeight="1">
      <c r="B137" s="3" t="s">
        <v>164</v>
      </c>
      <c r="C137" s="3" t="s">
        <v>217</v>
      </c>
      <c r="D137" s="14" t="s">
        <v>145</v>
      </c>
      <c r="E137" s="7" t="s">
        <v>125</v>
      </c>
      <c r="F137" s="3" t="s">
        <v>147</v>
      </c>
      <c r="G137" s="25" t="s">
        <v>367</v>
      </c>
      <c r="H137" s="42">
        <v>87474</v>
      </c>
    </row>
    <row r="138" spans="2:8" ht="18" customHeight="1">
      <c r="B138" s="3" t="s">
        <v>164</v>
      </c>
      <c r="C138" s="3" t="s">
        <v>217</v>
      </c>
      <c r="D138" s="14" t="s">
        <v>145</v>
      </c>
      <c r="E138" s="7" t="s">
        <v>125</v>
      </c>
      <c r="F138" s="3" t="s">
        <v>147</v>
      </c>
      <c r="G138" s="25" t="s">
        <v>291</v>
      </c>
      <c r="H138" s="42">
        <v>94444.32</v>
      </c>
    </row>
    <row r="139" spans="2:8" ht="18" customHeight="1">
      <c r="B139" s="3" t="s">
        <v>164</v>
      </c>
      <c r="C139" s="3" t="s">
        <v>217</v>
      </c>
      <c r="D139" s="14" t="s">
        <v>145</v>
      </c>
      <c r="E139" s="7" t="s">
        <v>125</v>
      </c>
      <c r="F139" s="3" t="s">
        <v>147</v>
      </c>
      <c r="G139" s="25" t="s">
        <v>368</v>
      </c>
      <c r="H139" s="42">
        <v>42139.8</v>
      </c>
    </row>
    <row r="140" spans="2:8" ht="18" customHeight="1">
      <c r="B140" s="3" t="s">
        <v>164</v>
      </c>
      <c r="C140" s="3" t="s">
        <v>217</v>
      </c>
      <c r="D140" s="14" t="s">
        <v>145</v>
      </c>
      <c r="E140" s="7" t="s">
        <v>125</v>
      </c>
      <c r="F140" s="3" t="s">
        <v>147</v>
      </c>
      <c r="G140" s="25" t="s">
        <v>364</v>
      </c>
      <c r="H140" s="42">
        <v>99996.54</v>
      </c>
    </row>
    <row r="141" spans="2:8" ht="18" customHeight="1">
      <c r="B141" s="3" t="s">
        <v>164</v>
      </c>
      <c r="C141" s="3" t="s">
        <v>217</v>
      </c>
      <c r="D141" s="14" t="s">
        <v>145</v>
      </c>
      <c r="E141" s="7" t="s">
        <v>125</v>
      </c>
      <c r="F141" s="3" t="s">
        <v>147</v>
      </c>
      <c r="G141" s="25" t="s">
        <v>369</v>
      </c>
      <c r="H141" s="42">
        <v>120000</v>
      </c>
    </row>
    <row r="142" spans="2:8" ht="18" customHeight="1">
      <c r="B142" s="3" t="s">
        <v>164</v>
      </c>
      <c r="C142" s="3" t="s">
        <v>217</v>
      </c>
      <c r="D142" s="14" t="s">
        <v>145</v>
      </c>
      <c r="E142" s="7" t="s">
        <v>125</v>
      </c>
      <c r="F142" s="3" t="s">
        <v>147</v>
      </c>
      <c r="G142" s="25" t="s">
        <v>559</v>
      </c>
      <c r="H142" s="42">
        <v>120000</v>
      </c>
    </row>
    <row r="143" spans="2:8" ht="18" customHeight="1">
      <c r="B143" s="3" t="s">
        <v>164</v>
      </c>
      <c r="C143" s="3" t="s">
        <v>217</v>
      </c>
      <c r="D143" s="14" t="s">
        <v>145</v>
      </c>
      <c r="E143" s="7" t="s">
        <v>125</v>
      </c>
      <c r="F143" s="3" t="s">
        <v>147</v>
      </c>
      <c r="G143" s="25" t="s">
        <v>560</v>
      </c>
      <c r="H143" s="42">
        <v>89544</v>
      </c>
    </row>
    <row r="144" spans="2:8" ht="18" customHeight="1">
      <c r="B144" s="3" t="s">
        <v>164</v>
      </c>
      <c r="C144" s="3" t="s">
        <v>217</v>
      </c>
      <c r="D144" s="14" t="s">
        <v>145</v>
      </c>
      <c r="E144" s="7" t="s">
        <v>125</v>
      </c>
      <c r="F144" s="3" t="s">
        <v>147</v>
      </c>
      <c r="G144" s="25" t="s">
        <v>561</v>
      </c>
      <c r="H144" s="42">
        <v>153879</v>
      </c>
    </row>
    <row r="145" spans="2:8" ht="18" customHeight="1">
      <c r="B145" s="3" t="s">
        <v>164</v>
      </c>
      <c r="C145" s="3" t="s">
        <v>217</v>
      </c>
      <c r="D145" s="14" t="s">
        <v>145</v>
      </c>
      <c r="E145" s="7" t="s">
        <v>125</v>
      </c>
      <c r="F145" s="3" t="s">
        <v>147</v>
      </c>
      <c r="G145" s="25" t="s">
        <v>562</v>
      </c>
      <c r="H145" s="42">
        <v>114021</v>
      </c>
    </row>
    <row r="146" spans="2:8" ht="6" customHeight="1">
      <c r="B146" s="31"/>
      <c r="C146" s="31"/>
      <c r="D146" s="43"/>
      <c r="E146" s="44"/>
      <c r="F146" s="31"/>
      <c r="G146" s="31"/>
      <c r="H146" s="45"/>
    </row>
    <row r="147" spans="2:8" ht="18" customHeight="1">
      <c r="B147" s="3" t="s">
        <v>165</v>
      </c>
      <c r="C147" s="3" t="s">
        <v>207</v>
      </c>
      <c r="D147" s="14" t="s">
        <v>183</v>
      </c>
      <c r="E147" s="7" t="s">
        <v>125</v>
      </c>
      <c r="F147" s="3" t="s">
        <v>147</v>
      </c>
      <c r="G147" s="25" t="s">
        <v>295</v>
      </c>
      <c r="H147" s="42">
        <v>84180.7</v>
      </c>
    </row>
    <row r="148" spans="2:8" ht="18" customHeight="1">
      <c r="B148" s="3" t="s">
        <v>165</v>
      </c>
      <c r="C148" s="3" t="s">
        <v>207</v>
      </c>
      <c r="D148" s="14" t="s">
        <v>183</v>
      </c>
      <c r="E148" s="7" t="s">
        <v>125</v>
      </c>
      <c r="F148" s="3" t="s">
        <v>147</v>
      </c>
      <c r="G148" s="25" t="s">
        <v>563</v>
      </c>
      <c r="H148" s="42">
        <v>26032.46</v>
      </c>
    </row>
    <row r="149" spans="2:8" ht="18" customHeight="1">
      <c r="B149" s="3" t="s">
        <v>165</v>
      </c>
      <c r="C149" s="3" t="s">
        <v>207</v>
      </c>
      <c r="D149" s="14" t="s">
        <v>183</v>
      </c>
      <c r="E149" s="7" t="s">
        <v>125</v>
      </c>
      <c r="F149" s="3" t="s">
        <v>147</v>
      </c>
      <c r="G149" s="25" t="s">
        <v>564</v>
      </c>
      <c r="H149" s="42">
        <v>47968.800000000003</v>
      </c>
    </row>
    <row r="150" spans="2:8" ht="18" customHeight="1">
      <c r="B150" s="3" t="s">
        <v>165</v>
      </c>
      <c r="C150" s="3" t="s">
        <v>207</v>
      </c>
      <c r="D150" s="14" t="s">
        <v>183</v>
      </c>
      <c r="E150" s="7" t="s">
        <v>125</v>
      </c>
      <c r="F150" s="3" t="s">
        <v>147</v>
      </c>
      <c r="G150" s="25"/>
      <c r="H150" s="42">
        <v>223879.06</v>
      </c>
    </row>
    <row r="151" spans="2:8" ht="6" customHeight="1">
      <c r="B151" s="31"/>
      <c r="C151" s="31"/>
      <c r="D151" s="43"/>
      <c r="E151" s="44"/>
      <c r="F151" s="31"/>
      <c r="G151" s="31"/>
      <c r="H151" s="45"/>
    </row>
    <row r="152" spans="2:8" ht="18" customHeight="1">
      <c r="B152" s="3" t="s">
        <v>523</v>
      </c>
      <c r="C152" s="3" t="s">
        <v>218</v>
      </c>
      <c r="D152" s="14" t="s">
        <v>182</v>
      </c>
      <c r="E152" s="7" t="s">
        <v>125</v>
      </c>
      <c r="F152" s="3" t="s">
        <v>147</v>
      </c>
      <c r="G152" s="25" t="s">
        <v>289</v>
      </c>
      <c r="H152" s="42">
        <v>215735</v>
      </c>
    </row>
    <row r="153" spans="2:8" ht="18" customHeight="1">
      <c r="B153" s="3" t="s">
        <v>523</v>
      </c>
      <c r="C153" s="3" t="s">
        <v>218</v>
      </c>
      <c r="D153" s="14" t="s">
        <v>182</v>
      </c>
      <c r="E153" s="7" t="s">
        <v>125</v>
      </c>
      <c r="F153" s="3" t="s">
        <v>147</v>
      </c>
      <c r="G153" s="25" t="s">
        <v>378</v>
      </c>
      <c r="H153" s="42">
        <v>86987</v>
      </c>
    </row>
    <row r="154" spans="2:8" ht="18" customHeight="1">
      <c r="B154" s="3" t="s">
        <v>523</v>
      </c>
      <c r="C154" s="3" t="s">
        <v>218</v>
      </c>
      <c r="D154" s="14" t="s">
        <v>182</v>
      </c>
      <c r="E154" s="7" t="s">
        <v>125</v>
      </c>
      <c r="F154" s="3" t="s">
        <v>147</v>
      </c>
      <c r="G154" s="25" t="s">
        <v>293</v>
      </c>
      <c r="H154" s="42">
        <v>71477</v>
      </c>
    </row>
    <row r="155" spans="2:8" ht="6" customHeight="1">
      <c r="B155" s="31"/>
      <c r="C155" s="31"/>
      <c r="D155" s="43"/>
      <c r="E155" s="44"/>
      <c r="F155" s="31"/>
      <c r="G155" s="31"/>
      <c r="H155" s="45"/>
    </row>
    <row r="156" spans="2:8" ht="18" customHeight="1">
      <c r="B156" s="3" t="s">
        <v>22</v>
      </c>
      <c r="C156" s="3" t="s">
        <v>126</v>
      </c>
      <c r="D156" s="14" t="s">
        <v>138</v>
      </c>
      <c r="E156" s="7" t="s">
        <v>125</v>
      </c>
      <c r="F156" s="3" t="s">
        <v>147</v>
      </c>
      <c r="G156" s="25"/>
      <c r="H156" s="42">
        <v>0</v>
      </c>
    </row>
    <row r="157" spans="2:8" ht="6" customHeight="1">
      <c r="B157" s="31"/>
      <c r="C157" s="31"/>
      <c r="D157" s="43"/>
      <c r="E157" s="44"/>
      <c r="F157" s="31"/>
      <c r="G157" s="31"/>
      <c r="H157" s="45"/>
    </row>
    <row r="158" spans="2:8" ht="18" customHeight="1">
      <c r="B158" s="3" t="s">
        <v>23</v>
      </c>
      <c r="C158" s="3" t="s">
        <v>207</v>
      </c>
      <c r="D158" s="14" t="s">
        <v>127</v>
      </c>
      <c r="E158" s="7" t="s">
        <v>125</v>
      </c>
      <c r="F158" s="3" t="s">
        <v>147</v>
      </c>
      <c r="G158" s="25"/>
      <c r="H158" s="42">
        <v>52289.279999999999</v>
      </c>
    </row>
    <row r="159" spans="2:8" ht="6" customHeight="1">
      <c r="B159" s="31"/>
      <c r="C159" s="31"/>
      <c r="D159" s="43"/>
      <c r="E159" s="44"/>
      <c r="F159" s="31"/>
      <c r="G159" s="31"/>
      <c r="H159" s="45"/>
    </row>
    <row r="160" spans="2:8" ht="18" customHeight="1">
      <c r="B160" s="3" t="s">
        <v>166</v>
      </c>
      <c r="C160" s="3" t="s">
        <v>219</v>
      </c>
      <c r="D160" s="14" t="s">
        <v>174</v>
      </c>
      <c r="E160" s="7" t="s">
        <v>125</v>
      </c>
      <c r="F160" s="3" t="s">
        <v>147</v>
      </c>
      <c r="G160" s="25" t="s">
        <v>385</v>
      </c>
      <c r="H160" s="42">
        <v>20634</v>
      </c>
    </row>
    <row r="161" spans="2:8" ht="18" customHeight="1">
      <c r="B161" s="3" t="s">
        <v>166</v>
      </c>
      <c r="C161" s="3" t="s">
        <v>219</v>
      </c>
      <c r="D161" s="14" t="s">
        <v>174</v>
      </c>
      <c r="E161" s="7" t="s">
        <v>125</v>
      </c>
      <c r="F161" s="3" t="s">
        <v>147</v>
      </c>
      <c r="G161" s="25" t="s">
        <v>386</v>
      </c>
      <c r="H161" s="42">
        <v>913226</v>
      </c>
    </row>
    <row r="162" spans="2:8" ht="18" customHeight="1">
      <c r="B162" s="3" t="s">
        <v>166</v>
      </c>
      <c r="C162" s="3"/>
      <c r="D162" s="14"/>
      <c r="E162" s="7" t="s">
        <v>125</v>
      </c>
      <c r="F162" s="3" t="s">
        <v>147</v>
      </c>
      <c r="G162" s="25" t="s">
        <v>565</v>
      </c>
      <c r="H162" s="42">
        <v>15522</v>
      </c>
    </row>
    <row r="163" spans="2:8" ht="6" customHeight="1">
      <c r="B163" s="31"/>
      <c r="C163" s="31"/>
      <c r="D163" s="43"/>
      <c r="E163" s="44"/>
      <c r="F163" s="31"/>
      <c r="G163" s="31"/>
      <c r="H163" s="45"/>
    </row>
    <row r="164" spans="2:8" ht="18" customHeight="1">
      <c r="B164" s="3" t="s">
        <v>24</v>
      </c>
      <c r="C164" s="3" t="s">
        <v>203</v>
      </c>
      <c r="D164" s="14" t="s">
        <v>184</v>
      </c>
      <c r="E164" s="7" t="s">
        <v>125</v>
      </c>
      <c r="F164" s="3" t="s">
        <v>147</v>
      </c>
      <c r="G164" s="25"/>
      <c r="H164" s="42">
        <v>0</v>
      </c>
    </row>
    <row r="165" spans="2:8" ht="6" customHeight="1">
      <c r="B165" s="31"/>
      <c r="C165" s="31"/>
      <c r="D165" s="43"/>
      <c r="E165" s="44"/>
      <c r="F165" s="31"/>
      <c r="G165" s="31"/>
      <c r="H165" s="45"/>
    </row>
    <row r="166" spans="2:8" ht="18" customHeight="1">
      <c r="B166" s="3" t="s">
        <v>3</v>
      </c>
      <c r="C166" s="3" t="s">
        <v>220</v>
      </c>
      <c r="D166" s="14" t="s">
        <v>133</v>
      </c>
      <c r="E166" s="7" t="s">
        <v>125</v>
      </c>
      <c r="F166" s="3" t="s">
        <v>147</v>
      </c>
      <c r="G166" s="25"/>
      <c r="H166" s="42">
        <v>72295.06</v>
      </c>
    </row>
    <row r="167" spans="2:8" ht="6" customHeight="1">
      <c r="B167" s="31"/>
      <c r="C167" s="31"/>
      <c r="D167" s="43"/>
      <c r="E167" s="44"/>
      <c r="F167" s="31"/>
      <c r="G167" s="31"/>
      <c r="H167" s="45"/>
    </row>
    <row r="168" spans="2:8" ht="18" customHeight="1">
      <c r="B168" s="3" t="s">
        <v>4</v>
      </c>
      <c r="C168" s="3" t="s">
        <v>199</v>
      </c>
      <c r="D168" s="14" t="s">
        <v>185</v>
      </c>
      <c r="E168" s="7" t="s">
        <v>125</v>
      </c>
      <c r="F168" s="3" t="s">
        <v>147</v>
      </c>
      <c r="G168" s="25" t="s">
        <v>392</v>
      </c>
      <c r="H168" s="42">
        <v>27000</v>
      </c>
    </row>
    <row r="169" spans="2:8" ht="18" customHeight="1">
      <c r="B169" s="3" t="s">
        <v>4</v>
      </c>
      <c r="C169" s="3" t="s">
        <v>199</v>
      </c>
      <c r="D169" s="14" t="s">
        <v>185</v>
      </c>
      <c r="E169" s="7" t="s">
        <v>125</v>
      </c>
      <c r="F169" s="3" t="s">
        <v>147</v>
      </c>
      <c r="G169" s="25" t="s">
        <v>393</v>
      </c>
      <c r="H169" s="42">
        <v>5675</v>
      </c>
    </row>
    <row r="170" spans="2:8" ht="18" customHeight="1">
      <c r="B170" s="3" t="s">
        <v>4</v>
      </c>
      <c r="C170" s="3" t="s">
        <v>199</v>
      </c>
      <c r="D170" s="14" t="s">
        <v>185</v>
      </c>
      <c r="E170" s="7" t="s">
        <v>125</v>
      </c>
      <c r="F170" s="3" t="s">
        <v>147</v>
      </c>
      <c r="G170" s="25" t="s">
        <v>310</v>
      </c>
      <c r="H170" s="42">
        <v>171758</v>
      </c>
    </row>
    <row r="171" spans="2:8" ht="18" customHeight="1">
      <c r="B171" s="3" t="s">
        <v>4</v>
      </c>
      <c r="C171" s="3" t="s">
        <v>199</v>
      </c>
      <c r="D171" s="14" t="s">
        <v>185</v>
      </c>
      <c r="E171" s="7" t="s">
        <v>125</v>
      </c>
      <c r="F171" s="3" t="s">
        <v>147</v>
      </c>
      <c r="G171" s="25" t="s">
        <v>394</v>
      </c>
      <c r="H171" s="42">
        <v>510018</v>
      </c>
    </row>
    <row r="172" spans="2:8" ht="18" customHeight="1">
      <c r="B172" s="3" t="s">
        <v>4</v>
      </c>
      <c r="C172" s="3" t="s">
        <v>199</v>
      </c>
      <c r="D172" s="14" t="s">
        <v>185</v>
      </c>
      <c r="E172" s="7" t="s">
        <v>125</v>
      </c>
      <c r="F172" s="3" t="s">
        <v>147</v>
      </c>
      <c r="G172" s="25" t="s">
        <v>395</v>
      </c>
      <c r="H172" s="42">
        <v>409578</v>
      </c>
    </row>
    <row r="173" spans="2:8" ht="18" customHeight="1">
      <c r="B173" s="3" t="s">
        <v>4</v>
      </c>
      <c r="C173" s="3" t="s">
        <v>199</v>
      </c>
      <c r="D173" s="14" t="s">
        <v>185</v>
      </c>
      <c r="E173" s="7" t="s">
        <v>125</v>
      </c>
      <c r="F173" s="3" t="s">
        <v>147</v>
      </c>
      <c r="G173" s="25" t="s">
        <v>396</v>
      </c>
      <c r="H173" s="42">
        <v>356729</v>
      </c>
    </row>
    <row r="174" spans="2:8" ht="18" customHeight="1">
      <c r="B174" s="3" t="s">
        <v>4</v>
      </c>
      <c r="C174" s="3" t="s">
        <v>199</v>
      </c>
      <c r="D174" s="14" t="s">
        <v>185</v>
      </c>
      <c r="E174" s="7" t="s">
        <v>125</v>
      </c>
      <c r="F174" s="3" t="s">
        <v>147</v>
      </c>
      <c r="G174" s="25" t="s">
        <v>296</v>
      </c>
      <c r="H174" s="42">
        <v>63898.5</v>
      </c>
    </row>
    <row r="175" spans="2:8" ht="18" customHeight="1">
      <c r="B175" s="3" t="s">
        <v>4</v>
      </c>
      <c r="C175" s="3" t="s">
        <v>199</v>
      </c>
      <c r="D175" s="14" t="s">
        <v>185</v>
      </c>
      <c r="E175" s="7" t="s">
        <v>125</v>
      </c>
      <c r="F175" s="3" t="s">
        <v>147</v>
      </c>
      <c r="G175" s="25" t="s">
        <v>397</v>
      </c>
      <c r="H175" s="42">
        <v>122213.99</v>
      </c>
    </row>
    <row r="176" spans="2:8" ht="18" customHeight="1">
      <c r="B176" s="3" t="s">
        <v>4</v>
      </c>
      <c r="C176" s="3" t="s">
        <v>199</v>
      </c>
      <c r="D176" s="14" t="s">
        <v>185</v>
      </c>
      <c r="E176" s="7" t="s">
        <v>125</v>
      </c>
      <c r="F176" s="3" t="s">
        <v>147</v>
      </c>
      <c r="G176" s="25" t="s">
        <v>293</v>
      </c>
      <c r="H176" s="42">
        <v>44359</v>
      </c>
    </row>
    <row r="177" spans="2:8" ht="18" customHeight="1">
      <c r="B177" s="3" t="s">
        <v>4</v>
      </c>
      <c r="C177" s="3" t="s">
        <v>199</v>
      </c>
      <c r="D177" s="14" t="s">
        <v>185</v>
      </c>
      <c r="E177" s="7" t="s">
        <v>125</v>
      </c>
      <c r="F177" s="3" t="s">
        <v>147</v>
      </c>
      <c r="G177" s="25" t="s">
        <v>309</v>
      </c>
      <c r="H177" s="42">
        <v>132122</v>
      </c>
    </row>
    <row r="178" spans="2:8" ht="6" customHeight="1">
      <c r="B178" s="31"/>
      <c r="C178" s="31"/>
      <c r="D178" s="43"/>
      <c r="E178" s="44"/>
      <c r="F178" s="31"/>
      <c r="G178" s="31"/>
      <c r="H178" s="45"/>
    </row>
    <row r="179" spans="2:8" ht="18" customHeight="1">
      <c r="B179" s="3" t="s">
        <v>5</v>
      </c>
      <c r="C179" s="3" t="s">
        <v>221</v>
      </c>
      <c r="D179" s="14" t="s">
        <v>171</v>
      </c>
      <c r="E179" s="7" t="s">
        <v>125</v>
      </c>
      <c r="F179" s="3" t="s">
        <v>147</v>
      </c>
      <c r="G179" s="25" t="s">
        <v>292</v>
      </c>
      <c r="H179" s="42">
        <v>48515.89</v>
      </c>
    </row>
    <row r="180" spans="2:8" ht="18" customHeight="1">
      <c r="B180" s="3" t="s">
        <v>5</v>
      </c>
      <c r="C180" s="3" t="s">
        <v>221</v>
      </c>
      <c r="D180" s="14" t="s">
        <v>171</v>
      </c>
      <c r="E180" s="7" t="s">
        <v>125</v>
      </c>
      <c r="F180" s="3" t="s">
        <v>147</v>
      </c>
      <c r="G180" s="25" t="s">
        <v>403</v>
      </c>
      <c r="H180" s="42">
        <v>38128.5</v>
      </c>
    </row>
    <row r="181" spans="2:8" ht="18" customHeight="1">
      <c r="B181" s="3" t="s">
        <v>5</v>
      </c>
      <c r="C181" s="3" t="s">
        <v>221</v>
      </c>
      <c r="D181" s="14" t="s">
        <v>171</v>
      </c>
      <c r="E181" s="7" t="s">
        <v>125</v>
      </c>
      <c r="F181" s="3" t="s">
        <v>147</v>
      </c>
      <c r="G181" s="25" t="s">
        <v>290</v>
      </c>
      <c r="H181" s="42">
        <v>110765.94</v>
      </c>
    </row>
    <row r="182" spans="2:8" ht="18" customHeight="1">
      <c r="B182" s="3" t="s">
        <v>5</v>
      </c>
      <c r="C182" s="3" t="s">
        <v>221</v>
      </c>
      <c r="D182" s="14" t="s">
        <v>171</v>
      </c>
      <c r="E182" s="7" t="s">
        <v>125</v>
      </c>
      <c r="F182" s="3" t="s">
        <v>147</v>
      </c>
      <c r="G182" s="25" t="s">
        <v>293</v>
      </c>
      <c r="H182" s="42">
        <v>61177.84</v>
      </c>
    </row>
    <row r="183" spans="2:8" ht="18" customHeight="1">
      <c r="B183" s="3" t="s">
        <v>5</v>
      </c>
      <c r="C183" s="3" t="s">
        <v>221</v>
      </c>
      <c r="D183" s="14" t="s">
        <v>171</v>
      </c>
      <c r="E183" s="7" t="s">
        <v>125</v>
      </c>
      <c r="F183" s="3" t="s">
        <v>147</v>
      </c>
      <c r="G183" s="25" t="s">
        <v>404</v>
      </c>
      <c r="H183" s="42">
        <v>14589.58</v>
      </c>
    </row>
    <row r="184" spans="2:8" ht="18" customHeight="1">
      <c r="B184" s="3" t="s">
        <v>5</v>
      </c>
      <c r="C184" s="3" t="s">
        <v>221</v>
      </c>
      <c r="D184" s="14" t="s">
        <v>171</v>
      </c>
      <c r="E184" s="7" t="s">
        <v>125</v>
      </c>
      <c r="F184" s="3" t="s">
        <v>147</v>
      </c>
      <c r="G184" s="25" t="s">
        <v>405</v>
      </c>
      <c r="H184" s="42">
        <v>10051</v>
      </c>
    </row>
    <row r="185" spans="2:8" ht="18" customHeight="1">
      <c r="B185" s="3" t="s">
        <v>5</v>
      </c>
      <c r="C185" s="3" t="s">
        <v>221</v>
      </c>
      <c r="D185" s="14" t="s">
        <v>171</v>
      </c>
      <c r="E185" s="7" t="s">
        <v>125</v>
      </c>
      <c r="F185" s="3" t="s">
        <v>147</v>
      </c>
      <c r="G185" s="25" t="s">
        <v>406</v>
      </c>
      <c r="H185" s="42">
        <v>62758.3</v>
      </c>
    </row>
    <row r="186" spans="2:8" ht="18" customHeight="1">
      <c r="B186" s="3" t="s">
        <v>5</v>
      </c>
      <c r="C186" s="3" t="s">
        <v>221</v>
      </c>
      <c r="D186" s="14" t="s">
        <v>171</v>
      </c>
      <c r="E186" s="7" t="s">
        <v>125</v>
      </c>
      <c r="F186" s="3" t="s">
        <v>147</v>
      </c>
      <c r="G186" s="25" t="s">
        <v>407</v>
      </c>
      <c r="H186" s="42">
        <v>61330.22</v>
      </c>
    </row>
    <row r="187" spans="2:8" ht="18" customHeight="1">
      <c r="B187" s="3" t="s">
        <v>5</v>
      </c>
      <c r="C187" s="3" t="s">
        <v>221</v>
      </c>
      <c r="D187" s="14" t="s">
        <v>171</v>
      </c>
      <c r="E187" s="7" t="s">
        <v>125</v>
      </c>
      <c r="F187" s="3" t="s">
        <v>147</v>
      </c>
      <c r="G187" s="25" t="s">
        <v>408</v>
      </c>
      <c r="H187" s="42">
        <v>95294.35</v>
      </c>
    </row>
    <row r="188" spans="2:8" ht="18" customHeight="1">
      <c r="B188" s="3" t="s">
        <v>5</v>
      </c>
      <c r="C188" s="3" t="s">
        <v>221</v>
      </c>
      <c r="D188" s="14" t="s">
        <v>171</v>
      </c>
      <c r="E188" s="7" t="s">
        <v>125</v>
      </c>
      <c r="F188" s="3" t="s">
        <v>147</v>
      </c>
      <c r="G188" s="25" t="s">
        <v>409</v>
      </c>
      <c r="H188" s="42">
        <v>60821.21</v>
      </c>
    </row>
    <row r="189" spans="2:8" ht="6" customHeight="1">
      <c r="B189" s="31"/>
      <c r="C189" s="31"/>
      <c r="D189" s="43"/>
      <c r="E189" s="44"/>
      <c r="F189" s="31"/>
      <c r="G189" s="31"/>
      <c r="H189" s="45"/>
    </row>
    <row r="190" spans="2:8" ht="18" customHeight="1">
      <c r="B190" s="3" t="s">
        <v>25</v>
      </c>
      <c r="C190" s="3" t="s">
        <v>237</v>
      </c>
      <c r="D190" s="14" t="s">
        <v>186</v>
      </c>
      <c r="E190" s="7" t="s">
        <v>125</v>
      </c>
      <c r="F190" s="3" t="s">
        <v>147</v>
      </c>
      <c r="G190" s="25" t="s">
        <v>416</v>
      </c>
      <c r="H190" s="42">
        <v>9580.2000000000007</v>
      </c>
    </row>
    <row r="191" spans="2:8" ht="18" customHeight="1">
      <c r="B191" s="3" t="s">
        <v>25</v>
      </c>
      <c r="C191" s="3" t="s">
        <v>237</v>
      </c>
      <c r="D191" s="14" t="s">
        <v>186</v>
      </c>
      <c r="E191" s="7" t="s">
        <v>125</v>
      </c>
      <c r="F191" s="3" t="s">
        <v>147</v>
      </c>
      <c r="G191" s="25" t="s">
        <v>417</v>
      </c>
      <c r="H191" s="42">
        <v>15219.2</v>
      </c>
    </row>
    <row r="192" spans="2:8" ht="18" customHeight="1">
      <c r="B192" s="3" t="s">
        <v>25</v>
      </c>
      <c r="C192" s="3" t="s">
        <v>237</v>
      </c>
      <c r="D192" s="14" t="s">
        <v>186</v>
      </c>
      <c r="E192" s="7" t="s">
        <v>125</v>
      </c>
      <c r="F192" s="3" t="s">
        <v>147</v>
      </c>
      <c r="G192" s="25" t="s">
        <v>418</v>
      </c>
      <c r="H192" s="42">
        <v>4853</v>
      </c>
    </row>
    <row r="193" spans="2:8" ht="18" customHeight="1">
      <c r="B193" s="3" t="s">
        <v>25</v>
      </c>
      <c r="C193" s="3" t="s">
        <v>237</v>
      </c>
      <c r="D193" s="14" t="s">
        <v>186</v>
      </c>
      <c r="E193" s="7" t="s">
        <v>125</v>
      </c>
      <c r="F193" s="3" t="s">
        <v>147</v>
      </c>
      <c r="G193" s="25" t="s">
        <v>419</v>
      </c>
      <c r="H193" s="42">
        <v>6198.9</v>
      </c>
    </row>
    <row r="194" spans="2:8" ht="18" customHeight="1">
      <c r="B194" s="3" t="s">
        <v>25</v>
      </c>
      <c r="C194" s="3" t="s">
        <v>237</v>
      </c>
      <c r="D194" s="14" t="s">
        <v>186</v>
      </c>
      <c r="E194" s="7" t="s">
        <v>125</v>
      </c>
      <c r="F194" s="3" t="s">
        <v>147</v>
      </c>
      <c r="G194" s="25" t="s">
        <v>420</v>
      </c>
      <c r="H194" s="42">
        <v>32841.300000000003</v>
      </c>
    </row>
    <row r="195" spans="2:8" ht="6" customHeight="1">
      <c r="B195" s="31"/>
      <c r="C195" s="31"/>
      <c r="D195" s="43"/>
      <c r="E195" s="44"/>
      <c r="F195" s="31"/>
      <c r="G195" s="31"/>
      <c r="H195" s="45"/>
    </row>
    <row r="196" spans="2:8" ht="18" customHeight="1">
      <c r="B196" s="3" t="s">
        <v>167</v>
      </c>
      <c r="C196" s="3" t="s">
        <v>222</v>
      </c>
      <c r="D196" s="14" t="s">
        <v>187</v>
      </c>
      <c r="E196" s="7" t="s">
        <v>125</v>
      </c>
      <c r="F196" s="3" t="s">
        <v>147</v>
      </c>
      <c r="G196" s="25" t="s">
        <v>423</v>
      </c>
      <c r="H196" s="42">
        <v>130764</v>
      </c>
    </row>
    <row r="197" spans="2:8" ht="18" customHeight="1">
      <c r="B197" s="3" t="s">
        <v>167</v>
      </c>
      <c r="C197" s="3" t="s">
        <v>222</v>
      </c>
      <c r="D197" s="14" t="s">
        <v>187</v>
      </c>
      <c r="E197" s="7" t="s">
        <v>125</v>
      </c>
      <c r="F197" s="3" t="s">
        <v>147</v>
      </c>
      <c r="G197" s="25" t="s">
        <v>422</v>
      </c>
      <c r="H197" s="42">
        <v>136765</v>
      </c>
    </row>
    <row r="198" spans="2:8" ht="6" customHeight="1">
      <c r="B198" s="31"/>
      <c r="C198" s="31"/>
      <c r="D198" s="43"/>
      <c r="E198" s="44"/>
      <c r="F198" s="31"/>
      <c r="G198" s="31"/>
      <c r="H198" s="45"/>
    </row>
    <row r="199" spans="2:8" ht="18" customHeight="1">
      <c r="B199" s="3" t="s">
        <v>259</v>
      </c>
      <c r="C199" s="3" t="s">
        <v>170</v>
      </c>
      <c r="D199" s="14" t="s">
        <v>188</v>
      </c>
      <c r="E199" s="7" t="s">
        <v>125</v>
      </c>
      <c r="F199" s="3" t="s">
        <v>147</v>
      </c>
      <c r="G199" s="25" t="s">
        <v>428</v>
      </c>
      <c r="H199" s="42">
        <v>106788.44</v>
      </c>
    </row>
    <row r="200" spans="2:8" ht="18" customHeight="1">
      <c r="B200" s="3" t="s">
        <v>259</v>
      </c>
      <c r="C200" s="3" t="s">
        <v>170</v>
      </c>
      <c r="D200" s="14" t="s">
        <v>188</v>
      </c>
      <c r="E200" s="7" t="s">
        <v>125</v>
      </c>
      <c r="F200" s="3" t="s">
        <v>147</v>
      </c>
      <c r="G200" s="25" t="s">
        <v>433</v>
      </c>
      <c r="H200" s="42">
        <v>45427.24</v>
      </c>
    </row>
    <row r="201" spans="2:8" ht="18" customHeight="1">
      <c r="B201" s="3" t="s">
        <v>259</v>
      </c>
      <c r="C201" s="3" t="s">
        <v>170</v>
      </c>
      <c r="D201" s="14" t="s">
        <v>188</v>
      </c>
      <c r="E201" s="7" t="s">
        <v>125</v>
      </c>
      <c r="F201" s="3" t="s">
        <v>147</v>
      </c>
      <c r="G201" s="25" t="s">
        <v>429</v>
      </c>
      <c r="H201" s="42">
        <v>25000.07</v>
      </c>
    </row>
    <row r="202" spans="2:8" ht="18" customHeight="1">
      <c r="B202" s="3" t="s">
        <v>259</v>
      </c>
      <c r="C202" s="3" t="s">
        <v>170</v>
      </c>
      <c r="D202" s="14" t="s">
        <v>188</v>
      </c>
      <c r="E202" s="7" t="s">
        <v>125</v>
      </c>
      <c r="F202" s="3" t="s">
        <v>147</v>
      </c>
      <c r="G202" s="25" t="s">
        <v>430</v>
      </c>
      <c r="H202" s="42">
        <v>10613.72</v>
      </c>
    </row>
    <row r="203" spans="2:8" ht="18" customHeight="1">
      <c r="B203" s="3" t="s">
        <v>259</v>
      </c>
      <c r="C203" s="3" t="s">
        <v>170</v>
      </c>
      <c r="D203" s="14" t="s">
        <v>188</v>
      </c>
      <c r="E203" s="7" t="s">
        <v>125</v>
      </c>
      <c r="F203" s="3" t="s">
        <v>147</v>
      </c>
      <c r="G203" s="25" t="s">
        <v>295</v>
      </c>
      <c r="H203" s="42">
        <v>1116409.51</v>
      </c>
    </row>
    <row r="204" spans="2:8" ht="18" customHeight="1">
      <c r="B204" s="3" t="s">
        <v>259</v>
      </c>
      <c r="C204" s="3" t="s">
        <v>170</v>
      </c>
      <c r="D204" s="14" t="s">
        <v>188</v>
      </c>
      <c r="E204" s="7" t="s">
        <v>125</v>
      </c>
      <c r="F204" s="3" t="s">
        <v>147</v>
      </c>
      <c r="G204" s="25" t="s">
        <v>434</v>
      </c>
      <c r="H204" s="42">
        <v>198547.29</v>
      </c>
    </row>
    <row r="205" spans="2:8" ht="18" customHeight="1">
      <c r="B205" s="3" t="s">
        <v>259</v>
      </c>
      <c r="C205" s="3" t="s">
        <v>170</v>
      </c>
      <c r="D205" s="14" t="s">
        <v>188</v>
      </c>
      <c r="E205" s="7" t="s">
        <v>125</v>
      </c>
      <c r="F205" s="3" t="s">
        <v>147</v>
      </c>
      <c r="G205" s="25" t="s">
        <v>431</v>
      </c>
      <c r="H205" s="42">
        <v>16000</v>
      </c>
    </row>
    <row r="206" spans="2:8" ht="18" customHeight="1">
      <c r="B206" s="3" t="s">
        <v>259</v>
      </c>
      <c r="C206" s="3" t="s">
        <v>170</v>
      </c>
      <c r="D206" s="14" t="s">
        <v>188</v>
      </c>
      <c r="E206" s="7" t="s">
        <v>125</v>
      </c>
      <c r="F206" s="3" t="s">
        <v>147</v>
      </c>
      <c r="G206" s="25" t="s">
        <v>435</v>
      </c>
      <c r="H206" s="42">
        <v>292890.18</v>
      </c>
    </row>
    <row r="207" spans="2:8" ht="18" customHeight="1">
      <c r="B207" s="3" t="s">
        <v>259</v>
      </c>
      <c r="C207" s="3" t="s">
        <v>170</v>
      </c>
      <c r="D207" s="14" t="s">
        <v>188</v>
      </c>
      <c r="E207" s="7" t="s">
        <v>125</v>
      </c>
      <c r="F207" s="3" t="s">
        <v>147</v>
      </c>
      <c r="G207" s="25" t="s">
        <v>436</v>
      </c>
      <c r="H207" s="42">
        <v>20950</v>
      </c>
    </row>
    <row r="208" spans="2:8" ht="18" customHeight="1">
      <c r="B208" s="3" t="s">
        <v>259</v>
      </c>
      <c r="C208" s="3" t="s">
        <v>170</v>
      </c>
      <c r="D208" s="14" t="s">
        <v>188</v>
      </c>
      <c r="E208" s="7" t="s">
        <v>125</v>
      </c>
      <c r="F208" s="3" t="s">
        <v>147</v>
      </c>
      <c r="G208" s="25" t="s">
        <v>432</v>
      </c>
      <c r="H208" s="42">
        <v>68885.710000000006</v>
      </c>
    </row>
    <row r="209" spans="2:8" ht="6" customHeight="1">
      <c r="B209" s="31"/>
      <c r="C209" s="31"/>
      <c r="D209" s="43"/>
      <c r="E209" s="44"/>
      <c r="F209" s="31"/>
      <c r="G209" s="31"/>
      <c r="H209" s="45"/>
    </row>
    <row r="210" spans="2:8" ht="18" customHeight="1">
      <c r="B210" s="3" t="s">
        <v>168</v>
      </c>
      <c r="C210" s="3" t="s">
        <v>220</v>
      </c>
      <c r="D210" s="14" t="s">
        <v>189</v>
      </c>
      <c r="E210" s="7" t="s">
        <v>125</v>
      </c>
      <c r="F210" s="3" t="s">
        <v>147</v>
      </c>
      <c r="G210" s="25"/>
      <c r="H210" s="42">
        <v>223440.4</v>
      </c>
    </row>
    <row r="211" spans="2:8" ht="6" customHeight="1">
      <c r="B211" s="31"/>
      <c r="C211" s="31"/>
      <c r="D211" s="43"/>
      <c r="E211" s="44"/>
      <c r="F211" s="31"/>
      <c r="G211" s="31"/>
      <c r="H211" s="45"/>
    </row>
    <row r="212" spans="2:8" ht="18" customHeight="1">
      <c r="B212" s="3" t="s">
        <v>6</v>
      </c>
      <c r="C212" s="3" t="s">
        <v>126</v>
      </c>
      <c r="D212" s="14" t="s">
        <v>138</v>
      </c>
      <c r="E212" s="7" t="s">
        <v>125</v>
      </c>
      <c r="F212" s="3" t="s">
        <v>147</v>
      </c>
      <c r="G212" s="25" t="s">
        <v>446</v>
      </c>
      <c r="H212" s="42">
        <v>122960</v>
      </c>
    </row>
    <row r="213" spans="2:8" ht="6" customHeight="1">
      <c r="B213" s="31"/>
      <c r="C213" s="31"/>
      <c r="D213" s="43"/>
      <c r="E213" s="44"/>
      <c r="F213" s="31"/>
      <c r="G213" s="31"/>
      <c r="H213" s="45"/>
    </row>
    <row r="214" spans="2:8" ht="18" customHeight="1">
      <c r="B214" s="3" t="s">
        <v>7</v>
      </c>
      <c r="C214" s="3" t="s">
        <v>219</v>
      </c>
      <c r="D214" s="14" t="s">
        <v>190</v>
      </c>
      <c r="E214" s="7" t="s">
        <v>125</v>
      </c>
      <c r="F214" s="3" t="s">
        <v>147</v>
      </c>
      <c r="G214" s="25" t="s">
        <v>284</v>
      </c>
      <c r="H214" s="42">
        <v>346739.61</v>
      </c>
    </row>
    <row r="215" spans="2:8" ht="6" customHeight="1">
      <c r="B215" s="31"/>
      <c r="C215" s="31"/>
      <c r="D215" s="43"/>
      <c r="E215" s="44"/>
      <c r="F215" s="31"/>
      <c r="G215" s="31"/>
      <c r="H215" s="45"/>
    </row>
    <row r="216" spans="2:8" ht="18" customHeight="1">
      <c r="B216" s="3" t="s">
        <v>10</v>
      </c>
      <c r="C216" s="3" t="s">
        <v>223</v>
      </c>
      <c r="D216" s="14" t="s">
        <v>139</v>
      </c>
      <c r="E216" s="7" t="s">
        <v>125</v>
      </c>
      <c r="F216" s="3" t="s">
        <v>147</v>
      </c>
      <c r="G216" s="25" t="s">
        <v>293</v>
      </c>
      <c r="H216" s="42">
        <v>45511.97</v>
      </c>
    </row>
    <row r="217" spans="2:8" ht="18" customHeight="1">
      <c r="B217" s="3" t="s">
        <v>10</v>
      </c>
      <c r="C217" s="3" t="s">
        <v>223</v>
      </c>
      <c r="D217" s="14" t="s">
        <v>139</v>
      </c>
      <c r="E217" s="7" t="s">
        <v>125</v>
      </c>
      <c r="F217" s="3" t="s">
        <v>147</v>
      </c>
      <c r="G217" s="25" t="s">
        <v>450</v>
      </c>
      <c r="H217" s="42">
        <v>117601.57</v>
      </c>
    </row>
    <row r="218" spans="2:8" ht="6" customHeight="1">
      <c r="B218" s="31"/>
      <c r="C218" s="31"/>
      <c r="D218" s="43"/>
      <c r="E218" s="44"/>
      <c r="F218" s="31"/>
      <c r="G218" s="31"/>
      <c r="H218" s="45"/>
    </row>
    <row r="219" spans="2:8" ht="18" customHeight="1">
      <c r="B219" s="3" t="s">
        <v>8</v>
      </c>
      <c r="C219" s="3" t="s">
        <v>224</v>
      </c>
      <c r="D219" s="14" t="s">
        <v>191</v>
      </c>
      <c r="E219" s="7" t="s">
        <v>125</v>
      </c>
      <c r="F219" s="3" t="s">
        <v>147</v>
      </c>
      <c r="G219" s="25" t="s">
        <v>293</v>
      </c>
      <c r="H219" s="42">
        <v>9804.7900000000009</v>
      </c>
    </row>
    <row r="220" spans="2:8" ht="6" customHeight="1">
      <c r="B220" s="31"/>
      <c r="C220" s="31"/>
      <c r="D220" s="43"/>
      <c r="E220" s="44"/>
      <c r="F220" s="31"/>
      <c r="G220" s="31"/>
      <c r="H220" s="45"/>
    </row>
    <row r="221" spans="2:8" ht="18" customHeight="1">
      <c r="B221" s="3" t="s">
        <v>169</v>
      </c>
      <c r="C221" s="3" t="s">
        <v>199</v>
      </c>
      <c r="D221" s="14" t="s">
        <v>185</v>
      </c>
      <c r="E221" s="7" t="s">
        <v>125</v>
      </c>
      <c r="F221" s="3" t="s">
        <v>147</v>
      </c>
      <c r="G221" s="25"/>
      <c r="H221" s="42">
        <v>0</v>
      </c>
    </row>
    <row r="222" spans="2:8" ht="6" customHeight="1">
      <c r="B222" s="31"/>
      <c r="C222" s="31"/>
      <c r="D222" s="43"/>
      <c r="E222" s="44"/>
      <c r="F222" s="31"/>
      <c r="G222" s="31"/>
      <c r="H222" s="45"/>
    </row>
    <row r="223" spans="2:8" ht="18" customHeight="1">
      <c r="B223" s="3" t="s">
        <v>15</v>
      </c>
      <c r="C223" s="3" t="s">
        <v>192</v>
      </c>
      <c r="D223" s="14" t="s">
        <v>132</v>
      </c>
      <c r="E223" s="7" t="s">
        <v>125</v>
      </c>
      <c r="F223" s="3" t="s">
        <v>147</v>
      </c>
      <c r="G223" s="25" t="s">
        <v>456</v>
      </c>
      <c r="H223" s="42">
        <v>21148.38</v>
      </c>
    </row>
    <row r="224" spans="2:8" ht="18" customHeight="1">
      <c r="B224" s="3" t="s">
        <v>15</v>
      </c>
      <c r="C224" s="3" t="s">
        <v>192</v>
      </c>
      <c r="D224" s="14" t="s">
        <v>132</v>
      </c>
      <c r="E224" s="7" t="s">
        <v>125</v>
      </c>
      <c r="F224" s="3" t="s">
        <v>147</v>
      </c>
      <c r="G224" s="25" t="s">
        <v>293</v>
      </c>
      <c r="H224" s="42">
        <v>4738.3599999999997</v>
      </c>
    </row>
    <row r="225" spans="2:8" ht="18" customHeight="1">
      <c r="B225" s="3" t="s">
        <v>15</v>
      </c>
      <c r="C225" s="3" t="s">
        <v>203</v>
      </c>
      <c r="D225" s="14" t="s">
        <v>182</v>
      </c>
      <c r="E225" s="7" t="s">
        <v>125</v>
      </c>
      <c r="F225" s="3" t="s">
        <v>147</v>
      </c>
      <c r="G225" s="25" t="s">
        <v>293</v>
      </c>
      <c r="H225" s="42">
        <v>9607.4</v>
      </c>
    </row>
    <row r="226" spans="2:8" ht="18" customHeight="1">
      <c r="B226" s="3" t="s">
        <v>15</v>
      </c>
      <c r="C226" s="3" t="s">
        <v>203</v>
      </c>
      <c r="D226" s="14" t="s">
        <v>182</v>
      </c>
      <c r="E226" s="7" t="s">
        <v>125</v>
      </c>
      <c r="F226" s="3" t="s">
        <v>147</v>
      </c>
      <c r="G226" s="25" t="s">
        <v>456</v>
      </c>
      <c r="H226" s="42">
        <v>10996.48</v>
      </c>
    </row>
    <row r="227" spans="2:8" ht="18" customHeight="1">
      <c r="B227" s="3" t="s">
        <v>15</v>
      </c>
      <c r="C227" s="3" t="s">
        <v>244</v>
      </c>
      <c r="D227" s="14" t="s">
        <v>245</v>
      </c>
      <c r="E227" s="7" t="s">
        <v>125</v>
      </c>
      <c r="F227" s="3" t="s">
        <v>147</v>
      </c>
      <c r="G227" s="25" t="s">
        <v>456</v>
      </c>
      <c r="H227" s="42">
        <v>5624.08</v>
      </c>
    </row>
    <row r="228" spans="2:8" ht="18" customHeight="1">
      <c r="B228" s="3" t="s">
        <v>15</v>
      </c>
      <c r="C228" s="3" t="s">
        <v>244</v>
      </c>
      <c r="D228" s="14" t="s">
        <v>245</v>
      </c>
      <c r="E228" s="7" t="s">
        <v>125</v>
      </c>
      <c r="F228" s="3" t="s">
        <v>147</v>
      </c>
      <c r="G228" s="25" t="s">
        <v>293</v>
      </c>
      <c r="H228" s="42">
        <v>8666.02</v>
      </c>
    </row>
    <row r="229" spans="2:8" ht="6" customHeight="1">
      <c r="B229" s="31"/>
      <c r="C229" s="31"/>
      <c r="D229" s="43"/>
      <c r="E229" s="44"/>
      <c r="F229" s="31"/>
      <c r="G229" s="31"/>
      <c r="H229" s="45"/>
    </row>
    <row r="230" spans="2:8" ht="18" customHeight="1">
      <c r="B230" s="3" t="s">
        <v>16</v>
      </c>
      <c r="C230" s="3" t="s">
        <v>176</v>
      </c>
      <c r="D230" s="14" t="s">
        <v>133</v>
      </c>
      <c r="E230" s="7" t="s">
        <v>125</v>
      </c>
      <c r="F230" s="3" t="s">
        <v>147</v>
      </c>
      <c r="G230" s="25" t="s">
        <v>457</v>
      </c>
      <c r="H230" s="42">
        <v>25196.959999999999</v>
      </c>
    </row>
    <row r="231" spans="2:8" ht="18" customHeight="1">
      <c r="B231" s="3" t="s">
        <v>16</v>
      </c>
      <c r="C231" s="3" t="s">
        <v>176</v>
      </c>
      <c r="D231" s="14" t="s">
        <v>133</v>
      </c>
      <c r="E231" s="7" t="s">
        <v>125</v>
      </c>
      <c r="F231" s="3" t="s">
        <v>147</v>
      </c>
      <c r="G231" s="25" t="s">
        <v>458</v>
      </c>
      <c r="H231" s="42">
        <v>12993</v>
      </c>
    </row>
    <row r="232" spans="2:8" ht="18" customHeight="1">
      <c r="B232" s="3" t="s">
        <v>16</v>
      </c>
      <c r="C232" s="3" t="s">
        <v>193</v>
      </c>
      <c r="D232" s="14" t="s">
        <v>134</v>
      </c>
      <c r="E232" s="7" t="s">
        <v>125</v>
      </c>
      <c r="F232" s="3" t="s">
        <v>147</v>
      </c>
      <c r="G232" s="25" t="s">
        <v>459</v>
      </c>
      <c r="H232" s="42">
        <v>4135.78</v>
      </c>
    </row>
    <row r="233" spans="2:8" ht="18" customHeight="1">
      <c r="B233" s="3" t="s">
        <v>16</v>
      </c>
      <c r="C233" s="3" t="s">
        <v>193</v>
      </c>
      <c r="D233" s="14" t="s">
        <v>134</v>
      </c>
      <c r="E233" s="7" t="s">
        <v>125</v>
      </c>
      <c r="F233" s="3" t="s">
        <v>147</v>
      </c>
      <c r="G233" s="25" t="s">
        <v>460</v>
      </c>
      <c r="H233" s="42">
        <v>12139</v>
      </c>
    </row>
    <row r="234" spans="2:8" ht="18" customHeight="1">
      <c r="B234" s="3" t="s">
        <v>16</v>
      </c>
      <c r="C234" s="3"/>
      <c r="D234" s="14"/>
      <c r="E234" s="7" t="s">
        <v>125</v>
      </c>
      <c r="F234" s="3" t="s">
        <v>147</v>
      </c>
      <c r="G234" s="25"/>
      <c r="H234" s="42">
        <v>118000</v>
      </c>
    </row>
    <row r="235" spans="2:8" ht="6" customHeight="1">
      <c r="B235" s="31"/>
      <c r="C235" s="31"/>
      <c r="D235" s="43"/>
      <c r="E235" s="44"/>
      <c r="F235" s="31"/>
      <c r="G235" s="31"/>
      <c r="H235" s="45"/>
    </row>
    <row r="236" spans="2:8" ht="18" customHeight="1">
      <c r="B236" s="3" t="s">
        <v>17</v>
      </c>
      <c r="C236" s="3" t="s">
        <v>194</v>
      </c>
      <c r="D236" s="14" t="s">
        <v>135</v>
      </c>
      <c r="E236" s="7" t="s">
        <v>125</v>
      </c>
      <c r="F236" s="3" t="s">
        <v>147</v>
      </c>
      <c r="G236" s="25" t="s">
        <v>461</v>
      </c>
      <c r="H236" s="42">
        <v>14507.9</v>
      </c>
    </row>
    <row r="237" spans="2:8" ht="18" customHeight="1">
      <c r="B237" s="3" t="s">
        <v>17</v>
      </c>
      <c r="C237" s="3" t="s">
        <v>246</v>
      </c>
      <c r="D237" s="14" t="s">
        <v>140</v>
      </c>
      <c r="E237" s="7" t="s">
        <v>125</v>
      </c>
      <c r="F237" s="3" t="s">
        <v>147</v>
      </c>
      <c r="G237" s="25" t="s">
        <v>462</v>
      </c>
      <c r="H237" s="42">
        <v>36394.379999999997</v>
      </c>
    </row>
    <row r="238" spans="2:8" ht="18" customHeight="1">
      <c r="B238" s="3" t="s">
        <v>17</v>
      </c>
      <c r="C238" s="3"/>
      <c r="D238" s="14"/>
      <c r="E238" s="7" t="s">
        <v>125</v>
      </c>
      <c r="F238" s="3" t="s">
        <v>147</v>
      </c>
      <c r="G238" s="25" t="s">
        <v>303</v>
      </c>
      <c r="H238" s="42">
        <v>20274.759999999998</v>
      </c>
    </row>
    <row r="239" spans="2:8" ht="6" customHeight="1">
      <c r="B239" s="31"/>
      <c r="C239" s="31"/>
      <c r="D239" s="43"/>
      <c r="E239" s="44"/>
      <c r="F239" s="31"/>
      <c r="G239" s="31"/>
      <c r="H239" s="45"/>
    </row>
    <row r="240" spans="2:8" ht="18" customHeight="1">
      <c r="B240" s="3" t="s">
        <v>18</v>
      </c>
      <c r="C240" s="3" t="s">
        <v>195</v>
      </c>
      <c r="D240" s="14" t="s">
        <v>128</v>
      </c>
      <c r="E240" s="7" t="s">
        <v>125</v>
      </c>
      <c r="F240" s="3" t="s">
        <v>147</v>
      </c>
      <c r="G240" s="25"/>
      <c r="H240" s="42">
        <v>0</v>
      </c>
    </row>
    <row r="241" spans="2:8" ht="6" customHeight="1">
      <c r="B241" s="31"/>
      <c r="C241" s="31"/>
      <c r="D241" s="43"/>
      <c r="E241" s="44"/>
      <c r="F241" s="31"/>
      <c r="G241" s="31"/>
      <c r="H241" s="45"/>
    </row>
    <row r="242" spans="2:8" ht="18" customHeight="1">
      <c r="B242" s="3" t="s">
        <v>247</v>
      </c>
      <c r="C242" s="3" t="s">
        <v>196</v>
      </c>
      <c r="D242" s="14" t="s">
        <v>136</v>
      </c>
      <c r="E242" s="7" t="s">
        <v>125</v>
      </c>
      <c r="F242" s="3" t="s">
        <v>147</v>
      </c>
      <c r="G242" s="25" t="s">
        <v>464</v>
      </c>
      <c r="H242" s="42">
        <v>23054.83</v>
      </c>
    </row>
    <row r="243" spans="2:8" ht="6" customHeight="1">
      <c r="B243" s="31"/>
      <c r="C243" s="31"/>
      <c r="D243" s="43"/>
      <c r="E243" s="44"/>
      <c r="F243" s="31"/>
      <c r="G243" s="31"/>
      <c r="H243" s="45"/>
    </row>
    <row r="244" spans="2:8" ht="18" customHeight="1">
      <c r="B244" s="3" t="s">
        <v>19</v>
      </c>
      <c r="C244" s="3" t="s">
        <v>199</v>
      </c>
      <c r="D244" s="14" t="s">
        <v>179</v>
      </c>
      <c r="E244" s="7" t="s">
        <v>125</v>
      </c>
      <c r="F244" s="3" t="s">
        <v>147</v>
      </c>
      <c r="G244" s="25"/>
      <c r="H244" s="42">
        <v>0</v>
      </c>
    </row>
    <row r="245" spans="2:8" ht="6" customHeight="1">
      <c r="B245" s="31"/>
      <c r="C245" s="31"/>
      <c r="D245" s="43"/>
      <c r="E245" s="44"/>
      <c r="F245" s="31"/>
      <c r="G245" s="31"/>
      <c r="H245" s="45"/>
    </row>
    <row r="246" spans="2:8" ht="18" customHeight="1">
      <c r="B246" s="3" t="s">
        <v>20</v>
      </c>
      <c r="C246" s="3" t="s">
        <v>200</v>
      </c>
      <c r="D246" s="14" t="s">
        <v>137</v>
      </c>
      <c r="E246" s="7" t="s">
        <v>125</v>
      </c>
      <c r="F246" s="3" t="s">
        <v>147</v>
      </c>
      <c r="G246" s="25" t="s">
        <v>466</v>
      </c>
      <c r="H246" s="42">
        <v>8056.18</v>
      </c>
    </row>
    <row r="247" spans="2:8" ht="18" customHeight="1">
      <c r="B247" s="3" t="s">
        <v>20</v>
      </c>
      <c r="C247" s="3" t="s">
        <v>200</v>
      </c>
      <c r="D247" s="14" t="s">
        <v>137</v>
      </c>
      <c r="E247" s="7" t="s">
        <v>125</v>
      </c>
      <c r="F247" s="3" t="s">
        <v>147</v>
      </c>
      <c r="G247" s="25" t="s">
        <v>355</v>
      </c>
      <c r="H247" s="42">
        <v>16773.02</v>
      </c>
    </row>
    <row r="248" spans="2:8" ht="18" customHeight="1">
      <c r="B248" s="3" t="s">
        <v>20</v>
      </c>
      <c r="C248" s="3" t="s">
        <v>200</v>
      </c>
      <c r="D248" s="14" t="s">
        <v>137</v>
      </c>
      <c r="E248" s="7" t="s">
        <v>125</v>
      </c>
      <c r="F248" s="3" t="s">
        <v>147</v>
      </c>
      <c r="G248" s="25" t="s">
        <v>293</v>
      </c>
      <c r="H248" s="42">
        <v>15763.71</v>
      </c>
    </row>
    <row r="249" spans="2:8" ht="18" customHeight="1">
      <c r="B249" s="3" t="s">
        <v>20</v>
      </c>
      <c r="C249" s="3" t="s">
        <v>200</v>
      </c>
      <c r="D249" s="14" t="s">
        <v>137</v>
      </c>
      <c r="E249" s="7" t="s">
        <v>125</v>
      </c>
      <c r="F249" s="3" t="s">
        <v>147</v>
      </c>
      <c r="G249" s="25" t="s">
        <v>467</v>
      </c>
      <c r="H249" s="42">
        <v>50016.480000000003</v>
      </c>
    </row>
    <row r="250" spans="2:8" ht="6" customHeight="1">
      <c r="B250" s="31"/>
      <c r="C250" s="31"/>
      <c r="D250" s="43"/>
      <c r="E250" s="44"/>
      <c r="F250" s="31"/>
      <c r="G250" s="31"/>
      <c r="H250" s="45"/>
    </row>
    <row r="251" spans="2:8" ht="18" customHeight="1">
      <c r="B251" s="3" t="s">
        <v>21</v>
      </c>
      <c r="C251" s="3" t="s">
        <v>126</v>
      </c>
      <c r="D251" s="14" t="s">
        <v>181</v>
      </c>
      <c r="E251" s="7" t="s">
        <v>125</v>
      </c>
      <c r="F251" s="3" t="s">
        <v>147</v>
      </c>
      <c r="G251" s="25" t="s">
        <v>293</v>
      </c>
      <c r="H251" s="42">
        <v>62777.95</v>
      </c>
    </row>
    <row r="252" spans="2:8" ht="18" customHeight="1">
      <c r="B252" s="3" t="s">
        <v>21</v>
      </c>
      <c r="C252" s="3" t="s">
        <v>126</v>
      </c>
      <c r="D252" s="14" t="s">
        <v>181</v>
      </c>
      <c r="E252" s="7" t="s">
        <v>125</v>
      </c>
      <c r="F252" s="3" t="s">
        <v>147</v>
      </c>
      <c r="G252" s="25" t="s">
        <v>466</v>
      </c>
      <c r="H252" s="42">
        <v>27897.759999999998</v>
      </c>
    </row>
    <row r="253" spans="2:8" ht="18" customHeight="1">
      <c r="B253" s="3" t="s">
        <v>21</v>
      </c>
      <c r="C253" s="3" t="s">
        <v>202</v>
      </c>
      <c r="D253" s="14" t="s">
        <v>135</v>
      </c>
      <c r="E253" s="7" t="s">
        <v>125</v>
      </c>
      <c r="F253" s="3" t="s">
        <v>147</v>
      </c>
      <c r="G253" s="25" t="s">
        <v>468</v>
      </c>
      <c r="H253" s="42">
        <v>81709.53</v>
      </c>
    </row>
    <row r="254" spans="2:8" ht="18" customHeight="1">
      <c r="B254" s="3" t="s">
        <v>21</v>
      </c>
      <c r="C254" s="3" t="s">
        <v>202</v>
      </c>
      <c r="D254" s="14" t="s">
        <v>135</v>
      </c>
      <c r="E254" s="7" t="s">
        <v>125</v>
      </c>
      <c r="F254" s="3" t="s">
        <v>147</v>
      </c>
      <c r="G254" s="25" t="s">
        <v>469</v>
      </c>
      <c r="H254" s="42">
        <v>14624.06</v>
      </c>
    </row>
    <row r="255" spans="2:8" ht="18" customHeight="1">
      <c r="B255" s="3" t="s">
        <v>21</v>
      </c>
      <c r="C255" s="3" t="s">
        <v>202</v>
      </c>
      <c r="D255" s="14" t="s">
        <v>135</v>
      </c>
      <c r="E255" s="7" t="s">
        <v>125</v>
      </c>
      <c r="F255" s="3" t="s">
        <v>147</v>
      </c>
      <c r="G255" s="25" t="s">
        <v>293</v>
      </c>
      <c r="H255" s="42">
        <v>8578.9</v>
      </c>
    </row>
    <row r="256" spans="2:8" ht="18" customHeight="1">
      <c r="B256" s="3" t="s">
        <v>21</v>
      </c>
      <c r="C256" s="3" t="s">
        <v>201</v>
      </c>
      <c r="D256" s="14" t="s">
        <v>182</v>
      </c>
      <c r="E256" s="7" t="s">
        <v>125</v>
      </c>
      <c r="F256" s="3" t="s">
        <v>147</v>
      </c>
      <c r="G256" s="25" t="s">
        <v>293</v>
      </c>
      <c r="H256" s="42">
        <v>16267.9</v>
      </c>
    </row>
    <row r="257" spans="2:8" ht="18" customHeight="1">
      <c r="B257" s="3" t="s">
        <v>21</v>
      </c>
      <c r="C257" s="3" t="s">
        <v>201</v>
      </c>
      <c r="D257" s="14" t="s">
        <v>182</v>
      </c>
      <c r="E257" s="7" t="s">
        <v>125</v>
      </c>
      <c r="F257" s="3" t="s">
        <v>147</v>
      </c>
      <c r="G257" s="25" t="s">
        <v>378</v>
      </c>
      <c r="H257" s="42">
        <v>12332.6</v>
      </c>
    </row>
    <row r="258" spans="2:8" ht="18" customHeight="1">
      <c r="B258" s="3" t="s">
        <v>21</v>
      </c>
      <c r="C258" s="3" t="s">
        <v>201</v>
      </c>
      <c r="D258" s="14" t="s">
        <v>182</v>
      </c>
      <c r="E258" s="7" t="s">
        <v>125</v>
      </c>
      <c r="F258" s="3" t="s">
        <v>147</v>
      </c>
      <c r="G258" s="25" t="s">
        <v>470</v>
      </c>
      <c r="H258" s="42">
        <v>7618.2</v>
      </c>
    </row>
    <row r="259" spans="2:8" ht="18" customHeight="1">
      <c r="B259" s="3" t="s">
        <v>21</v>
      </c>
      <c r="C259" s="3" t="s">
        <v>201</v>
      </c>
      <c r="D259" s="14" t="s">
        <v>182</v>
      </c>
      <c r="E259" s="7" t="s">
        <v>125</v>
      </c>
      <c r="F259" s="3" t="s">
        <v>147</v>
      </c>
      <c r="G259" s="25" t="s">
        <v>471</v>
      </c>
      <c r="H259" s="42">
        <v>99999</v>
      </c>
    </row>
    <row r="260" spans="2:8" ht="18" customHeight="1">
      <c r="B260" s="3" t="s">
        <v>21</v>
      </c>
      <c r="C260" s="3"/>
      <c r="D260" s="14"/>
      <c r="E260" s="7" t="s">
        <v>125</v>
      </c>
      <c r="F260" s="3" t="s">
        <v>147</v>
      </c>
      <c r="G260" s="25"/>
      <c r="H260" s="42">
        <v>57891.99</v>
      </c>
    </row>
    <row r="261" spans="2:8" ht="6" customHeight="1">
      <c r="B261" s="31"/>
      <c r="C261" s="31"/>
      <c r="D261" s="43"/>
      <c r="E261" s="44"/>
      <c r="F261" s="31"/>
      <c r="G261" s="31"/>
      <c r="H261" s="45"/>
    </row>
    <row r="262" spans="2:8" ht="18" customHeight="1">
      <c r="B262" s="3" t="s">
        <v>14</v>
      </c>
      <c r="C262" s="3" t="s">
        <v>170</v>
      </c>
      <c r="D262" s="14" t="s">
        <v>131</v>
      </c>
      <c r="E262" s="7" t="s">
        <v>125</v>
      </c>
      <c r="F262" s="3" t="s">
        <v>147</v>
      </c>
      <c r="G262" s="25" t="s">
        <v>293</v>
      </c>
      <c r="H262" s="42">
        <v>18680.169999999998</v>
      </c>
    </row>
    <row r="263" spans="2:8" ht="18" customHeight="1">
      <c r="B263" s="3" t="s">
        <v>14</v>
      </c>
      <c r="C263" s="3" t="s">
        <v>170</v>
      </c>
      <c r="D263" s="14" t="s">
        <v>131</v>
      </c>
      <c r="E263" s="7" t="s">
        <v>125</v>
      </c>
      <c r="F263" s="3" t="s">
        <v>147</v>
      </c>
      <c r="G263" s="25" t="s">
        <v>475</v>
      </c>
      <c r="H263" s="42">
        <v>6829.93</v>
      </c>
    </row>
    <row r="264" spans="2:8" ht="18" customHeight="1">
      <c r="B264" s="3" t="s">
        <v>14</v>
      </c>
      <c r="C264" s="3" t="s">
        <v>170</v>
      </c>
      <c r="D264" s="14" t="s">
        <v>131</v>
      </c>
      <c r="E264" s="7" t="s">
        <v>125</v>
      </c>
      <c r="F264" s="3" t="s">
        <v>147</v>
      </c>
      <c r="G264" s="25" t="s">
        <v>476</v>
      </c>
      <c r="H264" s="42">
        <v>8999.24</v>
      </c>
    </row>
    <row r="265" spans="2:8" ht="18" customHeight="1">
      <c r="B265" s="3" t="s">
        <v>14</v>
      </c>
      <c r="C265" s="3" t="s">
        <v>170</v>
      </c>
      <c r="D265" s="14" t="s">
        <v>131</v>
      </c>
      <c r="E265" s="7" t="s">
        <v>125</v>
      </c>
      <c r="F265" s="3" t="s">
        <v>147</v>
      </c>
      <c r="G265" s="25" t="s">
        <v>477</v>
      </c>
      <c r="H265" s="42">
        <v>126266.16</v>
      </c>
    </row>
    <row r="266" spans="2:8" ht="18" customHeight="1">
      <c r="B266" s="3" t="s">
        <v>14</v>
      </c>
      <c r="C266" s="3" t="s">
        <v>170</v>
      </c>
      <c r="D266" s="14" t="s">
        <v>131</v>
      </c>
      <c r="E266" s="7" t="s">
        <v>125</v>
      </c>
      <c r="F266" s="3" t="s">
        <v>147</v>
      </c>
      <c r="G266" s="25" t="s">
        <v>478</v>
      </c>
      <c r="H266" s="42">
        <v>5337.71</v>
      </c>
    </row>
    <row r="267" spans="2:8" ht="18" customHeight="1">
      <c r="B267" s="3" t="s">
        <v>14</v>
      </c>
      <c r="C267" s="3" t="s">
        <v>170</v>
      </c>
      <c r="D267" s="14" t="s">
        <v>131</v>
      </c>
      <c r="E267" s="7" t="s">
        <v>125</v>
      </c>
      <c r="F267" s="3" t="s">
        <v>147</v>
      </c>
      <c r="G267" s="25" t="s">
        <v>479</v>
      </c>
      <c r="H267" s="42">
        <v>4626.0600000000004</v>
      </c>
    </row>
    <row r="268" spans="2:8" ht="18" customHeight="1">
      <c r="B268" s="3" t="s">
        <v>14</v>
      </c>
      <c r="C268" s="3" t="s">
        <v>241</v>
      </c>
      <c r="D268" s="14" t="s">
        <v>184</v>
      </c>
      <c r="E268" s="7" t="s">
        <v>125</v>
      </c>
      <c r="F268" s="3" t="s">
        <v>147</v>
      </c>
      <c r="G268" s="25" t="s">
        <v>480</v>
      </c>
      <c r="H268" s="42">
        <v>36253.21</v>
      </c>
    </row>
    <row r="269" spans="2:8" ht="18" customHeight="1">
      <c r="B269" s="3" t="s">
        <v>14</v>
      </c>
      <c r="C269" s="3" t="s">
        <v>242</v>
      </c>
      <c r="D269" s="14" t="s">
        <v>243</v>
      </c>
      <c r="E269" s="7" t="s">
        <v>125</v>
      </c>
      <c r="F269" s="3" t="s">
        <v>147</v>
      </c>
      <c r="G269" s="25" t="s">
        <v>481</v>
      </c>
      <c r="H269" s="42">
        <v>45415.31</v>
      </c>
    </row>
    <row r="270" spans="2:8" ht="18" customHeight="1">
      <c r="B270" s="3" t="s">
        <v>14</v>
      </c>
      <c r="C270" s="3" t="s">
        <v>242</v>
      </c>
      <c r="D270" s="14" t="s">
        <v>243</v>
      </c>
      <c r="E270" s="7" t="s">
        <v>125</v>
      </c>
      <c r="F270" s="3" t="s">
        <v>147</v>
      </c>
      <c r="G270" s="25" t="s">
        <v>482</v>
      </c>
      <c r="H270" s="42">
        <v>14427.71</v>
      </c>
    </row>
    <row r="271" spans="2:8" ht="18" customHeight="1">
      <c r="B271" s="3" t="s">
        <v>14</v>
      </c>
      <c r="C271" s="3" t="s">
        <v>240</v>
      </c>
      <c r="D271" s="14" t="s">
        <v>139</v>
      </c>
      <c r="E271" s="7" t="s">
        <v>125</v>
      </c>
      <c r="F271" s="3" t="s">
        <v>147</v>
      </c>
      <c r="G271" s="25" t="s">
        <v>483</v>
      </c>
      <c r="H271" s="42">
        <v>16574.78</v>
      </c>
    </row>
    <row r="272" spans="2:8" ht="18" customHeight="1">
      <c r="B272" s="3" t="s">
        <v>14</v>
      </c>
      <c r="C272" s="3" t="s">
        <v>240</v>
      </c>
      <c r="D272" s="14" t="s">
        <v>139</v>
      </c>
      <c r="E272" s="7" t="s">
        <v>125</v>
      </c>
      <c r="F272" s="3" t="s">
        <v>147</v>
      </c>
      <c r="G272" s="25" t="s">
        <v>484</v>
      </c>
      <c r="H272" s="42">
        <v>36376</v>
      </c>
    </row>
    <row r="273" spans="2:8" ht="18" customHeight="1">
      <c r="B273" s="3" t="s">
        <v>14</v>
      </c>
      <c r="C273" s="3"/>
      <c r="D273" s="14"/>
      <c r="E273" s="7" t="s">
        <v>125</v>
      </c>
      <c r="F273" s="3" t="s">
        <v>147</v>
      </c>
      <c r="G273" s="25" t="s">
        <v>571</v>
      </c>
      <c r="H273" s="42">
        <v>172081.92000000001</v>
      </c>
    </row>
    <row r="274" spans="2:8" ht="18" customHeight="1">
      <c r="B274" s="3" t="s">
        <v>14</v>
      </c>
      <c r="C274" s="25" t="s">
        <v>176</v>
      </c>
      <c r="D274" s="36" t="s">
        <v>130</v>
      </c>
      <c r="E274" s="7" t="s">
        <v>125</v>
      </c>
      <c r="F274" s="3" t="s">
        <v>147</v>
      </c>
      <c r="G274" s="25" t="s">
        <v>568</v>
      </c>
      <c r="H274" s="42">
        <v>646.5</v>
      </c>
    </row>
    <row r="275" spans="2:8" ht="18" customHeight="1">
      <c r="B275" s="3" t="s">
        <v>14</v>
      </c>
      <c r="C275" s="25" t="s">
        <v>176</v>
      </c>
      <c r="D275" s="36" t="s">
        <v>130</v>
      </c>
      <c r="E275" s="7" t="s">
        <v>125</v>
      </c>
      <c r="F275" s="3" t="s">
        <v>147</v>
      </c>
      <c r="G275" s="25" t="s">
        <v>569</v>
      </c>
      <c r="H275" s="42">
        <v>31111.200000000001</v>
      </c>
    </row>
    <row r="276" spans="2:8" ht="18" customHeight="1">
      <c r="B276" s="3" t="s">
        <v>14</v>
      </c>
      <c r="C276" s="25" t="s">
        <v>176</v>
      </c>
      <c r="D276" s="36" t="s">
        <v>130</v>
      </c>
      <c r="E276" s="7" t="s">
        <v>125</v>
      </c>
      <c r="F276" s="3" t="s">
        <v>147</v>
      </c>
      <c r="G276" s="25" t="s">
        <v>570</v>
      </c>
      <c r="H276" s="42">
        <v>2926.6</v>
      </c>
    </row>
    <row r="277" spans="2:8" ht="6" customHeight="1">
      <c r="B277" s="31"/>
      <c r="C277" s="31"/>
      <c r="D277" s="43"/>
      <c r="E277" s="44"/>
      <c r="F277" s="31"/>
      <c r="G277" s="31"/>
      <c r="H277" s="45"/>
    </row>
    <row r="278" spans="2:8" ht="18" customHeight="1">
      <c r="B278" s="3" t="s">
        <v>1</v>
      </c>
      <c r="C278" s="3" t="s">
        <v>175</v>
      </c>
      <c r="D278" s="14" t="s">
        <v>129</v>
      </c>
      <c r="E278" s="7" t="s">
        <v>125</v>
      </c>
      <c r="F278" s="3" t="s">
        <v>147</v>
      </c>
      <c r="G278" s="25"/>
      <c r="H278" s="42">
        <v>0</v>
      </c>
    </row>
    <row r="279" spans="2:8" ht="6" customHeight="1">
      <c r="B279" s="31"/>
      <c r="C279" s="31"/>
      <c r="D279" s="43"/>
      <c r="E279" s="44"/>
      <c r="F279" s="31"/>
      <c r="G279" s="31"/>
      <c r="H279" s="45"/>
    </row>
    <row r="280" spans="2:8" ht="18" customHeight="1">
      <c r="B280" s="3" t="s">
        <v>2</v>
      </c>
      <c r="C280" s="3" t="s">
        <v>208</v>
      </c>
      <c r="D280" s="14" t="s">
        <v>227</v>
      </c>
      <c r="E280" s="7" t="s">
        <v>125</v>
      </c>
      <c r="F280" s="3" t="s">
        <v>147</v>
      </c>
      <c r="G280" s="25" t="s">
        <v>510</v>
      </c>
      <c r="H280" s="42">
        <v>653</v>
      </c>
    </row>
    <row r="281" spans="2:8" ht="18" customHeight="1">
      <c r="B281" s="3" t="s">
        <v>2</v>
      </c>
      <c r="C281" s="3" t="s">
        <v>208</v>
      </c>
      <c r="D281" s="14" t="s">
        <v>227</v>
      </c>
      <c r="E281" s="7" t="s">
        <v>125</v>
      </c>
      <c r="F281" s="3" t="s">
        <v>147</v>
      </c>
      <c r="G281" s="25" t="s">
        <v>511</v>
      </c>
      <c r="H281" s="42">
        <v>839.5</v>
      </c>
    </row>
    <row r="282" spans="2:8" ht="18" customHeight="1">
      <c r="B282" s="3" t="s">
        <v>2</v>
      </c>
      <c r="C282" s="3" t="s">
        <v>208</v>
      </c>
      <c r="D282" s="14" t="s">
        <v>227</v>
      </c>
      <c r="E282" s="7" t="s">
        <v>125</v>
      </c>
      <c r="F282" s="3" t="s">
        <v>147</v>
      </c>
      <c r="G282" s="25" t="s">
        <v>346</v>
      </c>
      <c r="H282" s="42">
        <v>3003.7</v>
      </c>
    </row>
    <row r="283" spans="2:8" ht="18" customHeight="1">
      <c r="B283" s="3" t="s">
        <v>2</v>
      </c>
      <c r="C283" s="3" t="s">
        <v>208</v>
      </c>
      <c r="D283" s="14" t="s">
        <v>227</v>
      </c>
      <c r="E283" s="7" t="s">
        <v>125</v>
      </c>
      <c r="F283" s="3" t="s">
        <v>147</v>
      </c>
      <c r="G283" s="25" t="s">
        <v>512</v>
      </c>
      <c r="H283" s="42">
        <v>59561.04</v>
      </c>
    </row>
    <row r="284" spans="2:8" ht="18" customHeight="1">
      <c r="B284" s="3" t="s">
        <v>2</v>
      </c>
      <c r="C284" s="3" t="s">
        <v>208</v>
      </c>
      <c r="D284" s="14" t="s">
        <v>227</v>
      </c>
      <c r="E284" s="7" t="s">
        <v>125</v>
      </c>
      <c r="F284" s="3" t="s">
        <v>147</v>
      </c>
      <c r="G284" s="25" t="s">
        <v>296</v>
      </c>
      <c r="H284" s="42">
        <v>54763.5</v>
      </c>
    </row>
    <row r="285" spans="2:8" ht="18" customHeight="1">
      <c r="B285" s="3" t="s">
        <v>2</v>
      </c>
      <c r="C285" s="3" t="s">
        <v>225</v>
      </c>
      <c r="D285" s="14" t="s">
        <v>226</v>
      </c>
      <c r="E285" s="7" t="s">
        <v>125</v>
      </c>
      <c r="F285" s="3" t="s">
        <v>147</v>
      </c>
      <c r="G285" s="25" t="s">
        <v>572</v>
      </c>
      <c r="H285" s="42">
        <v>45999.98</v>
      </c>
    </row>
    <row r="286" spans="2:8" ht="18" customHeight="1">
      <c r="B286" s="3" t="s">
        <v>2</v>
      </c>
      <c r="C286" s="3"/>
      <c r="D286" s="14"/>
      <c r="E286" s="7" t="s">
        <v>125</v>
      </c>
      <c r="F286" s="3" t="s">
        <v>147</v>
      </c>
      <c r="G286" s="25"/>
      <c r="H286" s="42">
        <v>19803.02</v>
      </c>
    </row>
    <row r="287" spans="2:8" ht="6" customHeight="1">
      <c r="B287" s="97"/>
      <c r="C287" s="97"/>
      <c r="D287" s="98"/>
      <c r="E287" s="99"/>
      <c r="F287" s="97"/>
      <c r="G287" s="97"/>
      <c r="H287" s="100"/>
    </row>
    <row r="288" spans="2:8" ht="25.05" customHeight="1">
      <c r="B288" s="28"/>
      <c r="C288" s="34"/>
      <c r="D288" s="37"/>
      <c r="E288" s="40"/>
      <c r="F288" s="34"/>
      <c r="G288" s="34"/>
      <c r="H288" s="46">
        <f>SUM(H4:H287)</f>
        <v>25006559.999999989</v>
      </c>
    </row>
    <row r="289" ht="6" customHeight="1"/>
    <row r="290" ht="18" customHeight="1"/>
    <row r="291" ht="18" customHeight="1"/>
    <row r="292" ht="18" customHeight="1"/>
    <row r="293" ht="18" customHeight="1"/>
    <row r="294" ht="18" customHeight="1"/>
    <row r="295" ht="18" customHeight="1"/>
    <row r="296" ht="18" customHeight="1"/>
    <row r="297" ht="18" customHeight="1"/>
    <row r="298" ht="18" customHeight="1"/>
    <row r="299" ht="18" customHeight="1"/>
    <row r="300" ht="18" customHeight="1"/>
    <row r="301" ht="18" customHeight="1"/>
    <row r="302" ht="18" customHeight="1"/>
    <row r="303" ht="18" customHeight="1"/>
    <row r="304" ht="18" customHeight="1"/>
    <row r="305" ht="18" customHeight="1"/>
    <row r="306" ht="18" customHeight="1"/>
    <row r="307" ht="18" customHeight="1"/>
    <row r="308" ht="18" customHeight="1"/>
    <row r="309" ht="18" customHeight="1"/>
    <row r="310" ht="18" customHeight="1"/>
    <row r="311" ht="18" customHeight="1"/>
  </sheetData>
  <phoneticPr fontId="9" type="noConversion"/>
  <printOptions horizontalCentered="1"/>
  <pageMargins left="0.23622047244094491" right="0.23622047244094491" top="0.74803149606299213" bottom="0.74803149606299213" header="0.31496062992125984" footer="0.31496062992125984"/>
  <pageSetup paperSize="8" scale="63" fitToHeight="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98517-6D68-4385-A65D-B997F596F255}">
  <sheetPr>
    <pageSetUpPr fitToPage="1"/>
  </sheetPr>
  <dimension ref="B1:O117"/>
  <sheetViews>
    <sheetView showGridLines="0" zoomScale="75" zoomScaleNormal="75" workbookViewId="0">
      <pane ySplit="3" topLeftCell="A4" activePane="bottomLeft" state="frozen"/>
      <selection pane="bottomLeft" sqref="A1:XFD2"/>
    </sheetView>
  </sheetViews>
  <sheetFormatPr defaultRowHeight="13.2"/>
  <cols>
    <col min="1" max="1" width="2.77734375" style="22" customWidth="1"/>
    <col min="2" max="2" width="64.109375" style="19" bestFit="1" customWidth="1"/>
    <col min="3" max="14" width="22.77734375" style="20" customWidth="1"/>
    <col min="15" max="15" width="25.77734375" style="21" customWidth="1"/>
    <col min="16" max="17" width="2.77734375" style="22" customWidth="1"/>
    <col min="18" max="16384" width="8.88671875" style="22"/>
  </cols>
  <sheetData>
    <row r="1" spans="2:15" ht="6" customHeight="1"/>
    <row r="2" spans="2:15" ht="30" customHeight="1">
      <c r="B2" s="2" t="s">
        <v>248</v>
      </c>
      <c r="C2" s="23" t="s">
        <v>250</v>
      </c>
      <c r="D2" s="23" t="s">
        <v>249</v>
      </c>
      <c r="E2" s="24" t="s">
        <v>251</v>
      </c>
      <c r="F2" s="23" t="s">
        <v>252</v>
      </c>
      <c r="G2" s="23" t="s">
        <v>253</v>
      </c>
      <c r="H2" s="23" t="s">
        <v>300</v>
      </c>
      <c r="I2" s="24" t="s">
        <v>254</v>
      </c>
      <c r="J2" s="24" t="s">
        <v>255</v>
      </c>
      <c r="K2" s="24" t="s">
        <v>538</v>
      </c>
      <c r="L2" s="23" t="s">
        <v>256</v>
      </c>
      <c r="M2" s="23" t="s">
        <v>257</v>
      </c>
      <c r="N2" s="23" t="s">
        <v>301</v>
      </c>
      <c r="O2" s="24" t="s">
        <v>258</v>
      </c>
    </row>
    <row r="3" spans="2:15" ht="6" customHeight="1"/>
    <row r="4" spans="2:15" ht="18" customHeight="1">
      <c r="B4" s="3" t="s">
        <v>149</v>
      </c>
      <c r="C4" s="26">
        <f>Budynki!S6</f>
        <v>15284360</v>
      </c>
      <c r="D4" s="26">
        <v>0</v>
      </c>
      <c r="E4" s="26">
        <v>554490.68999999994</v>
      </c>
      <c r="F4" s="26">
        <v>293453.59999999998</v>
      </c>
      <c r="G4" s="26">
        <v>0</v>
      </c>
      <c r="H4" s="26">
        <v>0</v>
      </c>
      <c r="I4" s="26">
        <v>32213.4</v>
      </c>
      <c r="J4" s="26">
        <v>0</v>
      </c>
      <c r="K4" s="26">
        <v>0</v>
      </c>
      <c r="L4" s="26">
        <v>0</v>
      </c>
      <c r="M4" s="26">
        <v>0</v>
      </c>
      <c r="N4" s="26">
        <v>0</v>
      </c>
      <c r="O4" s="27">
        <f>SUM(C4:N4)</f>
        <v>16164517.689999999</v>
      </c>
    </row>
    <row r="5" spans="2:15" ht="6" customHeight="1">
      <c r="B5" s="31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3"/>
    </row>
    <row r="6" spans="2:15" ht="18" customHeight="1">
      <c r="B6" s="3" t="s">
        <v>150</v>
      </c>
      <c r="C6" s="26">
        <f>SUM(Budynki!S8:S9)</f>
        <v>11382411.950000001</v>
      </c>
      <c r="D6" s="26">
        <v>0</v>
      </c>
      <c r="E6" s="26">
        <v>487405.84</v>
      </c>
      <c r="F6" s="26">
        <v>109498.41</v>
      </c>
      <c r="G6" s="26">
        <v>677758.05</v>
      </c>
      <c r="H6" s="26">
        <v>0</v>
      </c>
      <c r="I6" s="26">
        <v>51722.84</v>
      </c>
      <c r="J6" s="26">
        <v>0</v>
      </c>
      <c r="K6" s="26">
        <v>0</v>
      </c>
      <c r="L6" s="26">
        <v>0</v>
      </c>
      <c r="M6" s="26">
        <v>0</v>
      </c>
      <c r="N6" s="26">
        <v>0</v>
      </c>
      <c r="O6" s="27">
        <f>SUM(C6:N6)</f>
        <v>12708797.090000002</v>
      </c>
    </row>
    <row r="7" spans="2:15" ht="6" customHeight="1">
      <c r="B7" s="31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3"/>
    </row>
    <row r="8" spans="2:15" ht="18" customHeight="1">
      <c r="B8" s="3" t="s">
        <v>151</v>
      </c>
      <c r="C8" s="26">
        <f>SUM(Budynki!S11:S13)</f>
        <v>7434090.2999999998</v>
      </c>
      <c r="D8" s="26">
        <v>0</v>
      </c>
      <c r="E8" s="26">
        <v>665745.34</v>
      </c>
      <c r="F8" s="26">
        <v>340198.65</v>
      </c>
      <c r="G8" s="26">
        <v>1102826.71</v>
      </c>
      <c r="H8" s="26">
        <v>343.65</v>
      </c>
      <c r="I8" s="26">
        <v>49722.55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7">
        <f>SUM(C8:N8)</f>
        <v>9592927.2000000011</v>
      </c>
    </row>
    <row r="9" spans="2:15" ht="6" customHeight="1">
      <c r="B9" s="31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3"/>
    </row>
    <row r="10" spans="2:15" ht="18" customHeight="1">
      <c r="B10" s="25" t="s">
        <v>152</v>
      </c>
      <c r="C10" s="26">
        <f>SUM(Budynki!S15:S16)</f>
        <v>25588230.850000001</v>
      </c>
      <c r="D10" s="26">
        <v>0</v>
      </c>
      <c r="E10" s="26">
        <v>759664.68</v>
      </c>
      <c r="F10" s="26">
        <v>224874.52</v>
      </c>
      <c r="G10" s="26">
        <v>0</v>
      </c>
      <c r="H10" s="26">
        <v>0</v>
      </c>
      <c r="I10" s="26">
        <v>159381.81</v>
      </c>
      <c r="J10" s="26">
        <v>0</v>
      </c>
      <c r="K10" s="26">
        <v>0</v>
      </c>
      <c r="L10" s="26">
        <v>0</v>
      </c>
      <c r="M10" s="26">
        <v>0</v>
      </c>
      <c r="N10" s="26">
        <v>232621.11</v>
      </c>
      <c r="O10" s="27">
        <f>SUM(C10:N10)</f>
        <v>26964772.969999999</v>
      </c>
    </row>
    <row r="11" spans="2:15" ht="6" customHeight="1">
      <c r="B11" s="31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3"/>
    </row>
    <row r="12" spans="2:15" ht="18" customHeight="1">
      <c r="B12" s="25" t="s">
        <v>153</v>
      </c>
      <c r="C12" s="26">
        <f>Budynki!S18</f>
        <v>15006355</v>
      </c>
      <c r="D12" s="26">
        <v>0</v>
      </c>
      <c r="E12" s="26">
        <v>592293.92000000004</v>
      </c>
      <c r="F12" s="26">
        <v>889906.99</v>
      </c>
      <c r="G12" s="26">
        <v>29000</v>
      </c>
      <c r="H12" s="26">
        <v>0</v>
      </c>
      <c r="I12" s="26">
        <v>33635.42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7">
        <f t="shared" ref="O12:O92" si="0">SUM(C12:N12)</f>
        <v>16551191.33</v>
      </c>
    </row>
    <row r="13" spans="2:15" ht="6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3"/>
    </row>
    <row r="14" spans="2:15" ht="18" customHeight="1">
      <c r="B14" s="3" t="s">
        <v>154</v>
      </c>
      <c r="C14" s="26">
        <f>SUM(Budynki!S20:S21)</f>
        <v>10915126.949999999</v>
      </c>
      <c r="D14" s="26">
        <v>0</v>
      </c>
      <c r="E14" s="26">
        <v>538325.43999999994</v>
      </c>
      <c r="F14" s="26">
        <v>962897.63</v>
      </c>
      <c r="G14" s="26">
        <v>165631.43</v>
      </c>
      <c r="H14" s="26">
        <v>725.55</v>
      </c>
      <c r="I14" s="26">
        <v>125295.64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7">
        <f t="shared" si="0"/>
        <v>12708002.640000001</v>
      </c>
    </row>
    <row r="15" spans="2:15" ht="6" customHeight="1">
      <c r="B15" s="31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3"/>
    </row>
    <row r="16" spans="2:15" ht="18" customHeight="1">
      <c r="B16" s="3" t="s">
        <v>155</v>
      </c>
      <c r="C16" s="26">
        <f>SUM(Budynki!S23:S27)</f>
        <v>18031049.399999999</v>
      </c>
      <c r="D16" s="26">
        <v>0</v>
      </c>
      <c r="E16" s="26">
        <v>1238035.92</v>
      </c>
      <c r="F16" s="26">
        <v>774917.31</v>
      </c>
      <c r="G16" s="26">
        <v>77763.88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7">
        <f t="shared" si="0"/>
        <v>20121766.509999998</v>
      </c>
    </row>
    <row r="17" spans="2:15" ht="6" customHeight="1">
      <c r="B17" s="31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3"/>
    </row>
    <row r="18" spans="2:15" ht="18" customHeight="1">
      <c r="B18" s="3" t="s">
        <v>156</v>
      </c>
      <c r="C18" s="26">
        <f>SUM(Budynki!S29:S31)</f>
        <v>32207175</v>
      </c>
      <c r="D18" s="26">
        <v>0</v>
      </c>
      <c r="E18" s="26">
        <v>480609.33</v>
      </c>
      <c r="F18" s="26">
        <v>1127538.48</v>
      </c>
      <c r="G18" s="26">
        <v>11600</v>
      </c>
      <c r="H18" s="26">
        <v>0</v>
      </c>
      <c r="I18" s="26">
        <v>53529.59</v>
      </c>
      <c r="J18" s="26">
        <v>35200</v>
      </c>
      <c r="K18" s="26">
        <v>0</v>
      </c>
      <c r="L18" s="26">
        <v>0</v>
      </c>
      <c r="M18" s="26">
        <v>0</v>
      </c>
      <c r="N18" s="26">
        <v>0</v>
      </c>
      <c r="O18" s="27">
        <f t="shared" si="0"/>
        <v>33915652.399999999</v>
      </c>
    </row>
    <row r="19" spans="2:15" ht="6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</row>
    <row r="20" spans="2:15" ht="18" customHeight="1">
      <c r="B20" s="3" t="s">
        <v>157</v>
      </c>
      <c r="C20" s="26">
        <f>Budynki!S33</f>
        <v>8499855</v>
      </c>
      <c r="D20" s="26">
        <v>0</v>
      </c>
      <c r="E20" s="26">
        <v>1316151.77</v>
      </c>
      <c r="F20" s="26">
        <v>958463.04</v>
      </c>
      <c r="G20" s="26">
        <v>89000</v>
      </c>
      <c r="H20" s="26">
        <v>2000</v>
      </c>
      <c r="I20" s="26">
        <v>46216.62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7">
        <f t="shared" si="0"/>
        <v>10911686.429999998</v>
      </c>
    </row>
    <row r="21" spans="2:15" ht="6" customHeight="1">
      <c r="B21" s="31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</row>
    <row r="22" spans="2:15" ht="18" customHeight="1">
      <c r="B22" s="3" t="s">
        <v>158</v>
      </c>
      <c r="C22" s="26">
        <f>Budynki!S35</f>
        <v>18144262.5</v>
      </c>
      <c r="D22" s="26">
        <v>0</v>
      </c>
      <c r="E22" s="26">
        <v>296554.93</v>
      </c>
      <c r="F22" s="26">
        <v>720239.37</v>
      </c>
      <c r="G22" s="26">
        <v>0</v>
      </c>
      <c r="H22" s="26">
        <v>3000</v>
      </c>
      <c r="I22" s="26">
        <v>74740.509999999995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7">
        <f t="shared" si="0"/>
        <v>19238797.310000002</v>
      </c>
    </row>
    <row r="23" spans="2:15" ht="6" customHeight="1">
      <c r="B23" s="31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3"/>
    </row>
    <row r="24" spans="2:15" ht="18" customHeight="1">
      <c r="B24" s="3" t="s">
        <v>159</v>
      </c>
      <c r="C24" s="26">
        <f>Budynki!S37</f>
        <v>15292641</v>
      </c>
      <c r="D24" s="26">
        <v>0</v>
      </c>
      <c r="E24" s="26">
        <v>1020464.87</v>
      </c>
      <c r="F24" s="26">
        <v>1120900.23</v>
      </c>
      <c r="G24" s="26">
        <v>106840.2</v>
      </c>
      <c r="H24" s="26">
        <v>0</v>
      </c>
      <c r="I24" s="26">
        <v>29321.64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7">
        <f t="shared" si="0"/>
        <v>17570167.939999998</v>
      </c>
    </row>
    <row r="25" spans="2:15" ht="6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3"/>
    </row>
    <row r="26" spans="2:15" ht="18" customHeight="1">
      <c r="B26" s="25" t="s">
        <v>160</v>
      </c>
      <c r="C26" s="26">
        <f>SUM(Budynki!S39:S40)</f>
        <v>13901124.1</v>
      </c>
      <c r="D26" s="26">
        <v>0</v>
      </c>
      <c r="E26" s="26">
        <v>1367709.47</v>
      </c>
      <c r="F26" s="26">
        <v>759000</v>
      </c>
      <c r="G26" s="26">
        <v>0</v>
      </c>
      <c r="H26" s="26">
        <v>0</v>
      </c>
      <c r="I26" s="26">
        <v>67300</v>
      </c>
      <c r="J26" s="26">
        <v>0</v>
      </c>
      <c r="K26" s="26">
        <v>160398.6</v>
      </c>
      <c r="L26" s="26">
        <v>0</v>
      </c>
      <c r="M26" s="26">
        <v>0</v>
      </c>
      <c r="N26" s="26">
        <v>190000</v>
      </c>
      <c r="O26" s="27">
        <f t="shared" si="0"/>
        <v>16445532.17</v>
      </c>
    </row>
    <row r="27" spans="2:15" ht="6" customHeight="1"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3"/>
    </row>
    <row r="28" spans="2:15" ht="18" customHeight="1">
      <c r="B28" s="3" t="s">
        <v>161</v>
      </c>
      <c r="C28" s="26">
        <f>Budynki!S42</f>
        <v>20507423.300000001</v>
      </c>
      <c r="D28" s="26">
        <v>0</v>
      </c>
      <c r="E28" s="26">
        <v>744826.11</v>
      </c>
      <c r="F28" s="26">
        <v>460071.85</v>
      </c>
      <c r="G28" s="26">
        <v>21824.34</v>
      </c>
      <c r="H28" s="26">
        <v>0</v>
      </c>
      <c r="I28" s="26">
        <v>121398.64</v>
      </c>
      <c r="J28" s="26">
        <v>0</v>
      </c>
      <c r="K28" s="26">
        <v>0</v>
      </c>
      <c r="L28" s="26">
        <v>0</v>
      </c>
      <c r="M28" s="26">
        <v>0</v>
      </c>
      <c r="N28" s="26">
        <v>0</v>
      </c>
      <c r="O28" s="27">
        <f t="shared" si="0"/>
        <v>21855544.240000002</v>
      </c>
    </row>
    <row r="29" spans="2:15" ht="6" customHeight="1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3"/>
    </row>
    <row r="30" spans="2:15" ht="18" customHeight="1">
      <c r="B30" s="3" t="s">
        <v>162</v>
      </c>
      <c r="C30" s="26">
        <f>Budynki!S44</f>
        <v>19637800</v>
      </c>
      <c r="D30" s="26">
        <v>0</v>
      </c>
      <c r="E30" s="26">
        <v>1396976.71</v>
      </c>
      <c r="F30" s="26">
        <v>1617162.21</v>
      </c>
      <c r="G30" s="26">
        <v>37421.699999999997</v>
      </c>
      <c r="H30" s="26">
        <v>0</v>
      </c>
      <c r="I30" s="26">
        <v>197248.44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7">
        <f t="shared" si="0"/>
        <v>22886609.060000002</v>
      </c>
    </row>
    <row r="31" spans="2:15" ht="6" customHeight="1">
      <c r="B31" s="31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3"/>
    </row>
    <row r="32" spans="2:15" ht="18" customHeight="1">
      <c r="B32" s="3" t="s">
        <v>163</v>
      </c>
      <c r="C32" s="26">
        <f>SUM(Budynki!S46:S54)</f>
        <v>77730138.850000009</v>
      </c>
      <c r="D32" s="26">
        <v>0</v>
      </c>
      <c r="E32" s="26">
        <v>1984634.03</v>
      </c>
      <c r="F32" s="26">
        <v>76943</v>
      </c>
      <c r="G32" s="26">
        <v>2045577.26</v>
      </c>
      <c r="H32" s="26">
        <v>1000</v>
      </c>
      <c r="I32" s="26">
        <v>98886.76</v>
      </c>
      <c r="J32" s="26">
        <v>0</v>
      </c>
      <c r="K32" s="26">
        <v>188103.8</v>
      </c>
      <c r="L32" s="26">
        <v>0</v>
      </c>
      <c r="M32" s="26">
        <v>0</v>
      </c>
      <c r="N32" s="26">
        <v>0</v>
      </c>
      <c r="O32" s="27">
        <f t="shared" si="0"/>
        <v>82125283.700000018</v>
      </c>
    </row>
    <row r="33" spans="2:15" ht="6" customHeight="1">
      <c r="B33" s="31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3"/>
    </row>
    <row r="34" spans="2:15" ht="18" customHeight="1">
      <c r="B34" s="3" t="s">
        <v>164</v>
      </c>
      <c r="C34" s="26">
        <f>SUM(Budynki!S56:S63)</f>
        <v>109397925</v>
      </c>
      <c r="D34" s="26">
        <v>0</v>
      </c>
      <c r="E34" s="26">
        <v>2702907.32</v>
      </c>
      <c r="F34" s="26">
        <v>2882707.96</v>
      </c>
      <c r="G34" s="26">
        <v>0</v>
      </c>
      <c r="H34" s="26">
        <v>0</v>
      </c>
      <c r="I34" s="26">
        <v>104472.25</v>
      </c>
      <c r="J34" s="26">
        <v>0</v>
      </c>
      <c r="K34" s="26">
        <v>188103.8</v>
      </c>
      <c r="L34" s="26">
        <v>0</v>
      </c>
      <c r="M34" s="26">
        <v>0</v>
      </c>
      <c r="N34" s="26">
        <v>0</v>
      </c>
      <c r="O34" s="27">
        <f t="shared" si="0"/>
        <v>115276116.32999998</v>
      </c>
    </row>
    <row r="35" spans="2:15" ht="6" customHeight="1">
      <c r="B35" s="31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3"/>
    </row>
    <row r="36" spans="2:15" ht="18" customHeight="1">
      <c r="B36" s="3" t="s">
        <v>165</v>
      </c>
      <c r="C36" s="26">
        <f>SUM(Budynki!S65:S67)</f>
        <v>25741991.274999999</v>
      </c>
      <c r="D36" s="26">
        <v>0</v>
      </c>
      <c r="E36" s="26">
        <v>382061.02</v>
      </c>
      <c r="F36" s="26">
        <v>911694.17</v>
      </c>
      <c r="G36" s="26">
        <v>0</v>
      </c>
      <c r="H36" s="26">
        <v>0</v>
      </c>
      <c r="I36" s="26">
        <v>79345.77</v>
      </c>
      <c r="J36" s="26">
        <v>0</v>
      </c>
      <c r="K36" s="26">
        <v>0</v>
      </c>
      <c r="L36" s="26">
        <v>0</v>
      </c>
      <c r="M36" s="26">
        <v>0</v>
      </c>
      <c r="N36" s="26">
        <v>0</v>
      </c>
      <c r="O36" s="27">
        <f t="shared" si="0"/>
        <v>27115092.234999999</v>
      </c>
    </row>
    <row r="37" spans="2:15" ht="6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3"/>
    </row>
    <row r="38" spans="2:15" ht="18" customHeight="1">
      <c r="B38" s="3" t="s">
        <v>523</v>
      </c>
      <c r="C38" s="26">
        <f>SUM(Budynki!S69:S70)</f>
        <v>19642880.25</v>
      </c>
      <c r="D38" s="26">
        <v>0</v>
      </c>
      <c r="E38" s="26">
        <v>374199</v>
      </c>
      <c r="F38" s="26">
        <v>889320.94</v>
      </c>
      <c r="G38" s="26">
        <v>48621.64</v>
      </c>
      <c r="H38" s="26">
        <v>0</v>
      </c>
      <c r="I38" s="26">
        <v>99510.05</v>
      </c>
      <c r="J38" s="26">
        <v>15170.17</v>
      </c>
      <c r="K38" s="26">
        <v>0</v>
      </c>
      <c r="L38" s="26">
        <v>0</v>
      </c>
      <c r="M38" s="26">
        <v>0</v>
      </c>
      <c r="N38" s="26">
        <v>0</v>
      </c>
      <c r="O38" s="27">
        <f t="shared" si="0"/>
        <v>21069702.050000004</v>
      </c>
    </row>
    <row r="39" spans="2:15" ht="6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3"/>
    </row>
    <row r="40" spans="2:15" ht="18" customHeight="1">
      <c r="B40" s="3" t="s">
        <v>22</v>
      </c>
      <c r="C40" s="26">
        <v>0</v>
      </c>
      <c r="D40" s="26">
        <v>0</v>
      </c>
      <c r="E40" s="26">
        <v>0</v>
      </c>
      <c r="F40" s="26">
        <v>491201.44</v>
      </c>
      <c r="G40" s="26">
        <v>0</v>
      </c>
      <c r="H40" s="26">
        <v>0</v>
      </c>
      <c r="I40" s="26">
        <v>95904.92</v>
      </c>
      <c r="J40" s="26">
        <v>0</v>
      </c>
      <c r="K40" s="26">
        <v>0</v>
      </c>
      <c r="L40" s="26">
        <v>0</v>
      </c>
      <c r="M40" s="26">
        <v>0</v>
      </c>
      <c r="N40" s="26">
        <v>0</v>
      </c>
      <c r="O40" s="27">
        <f t="shared" si="0"/>
        <v>587106.36</v>
      </c>
    </row>
    <row r="41" spans="2:15" ht="6" customHeight="1">
      <c r="B41" s="31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3"/>
    </row>
    <row r="42" spans="2:15" ht="18" customHeight="1">
      <c r="B42" s="3" t="s">
        <v>23</v>
      </c>
      <c r="C42" s="26">
        <f>SUM(Budynki!S74:S75)</f>
        <v>25797163.4375</v>
      </c>
      <c r="D42" s="26">
        <v>0</v>
      </c>
      <c r="E42" s="26">
        <v>52289.279999999999</v>
      </c>
      <c r="F42" s="26">
        <v>1024649.18</v>
      </c>
      <c r="G42" s="26">
        <v>33000</v>
      </c>
      <c r="H42" s="26">
        <v>0</v>
      </c>
      <c r="I42" s="26">
        <v>83177.25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7">
        <f t="shared" si="0"/>
        <v>26990279.147500001</v>
      </c>
    </row>
    <row r="43" spans="2:15" ht="6" customHeight="1">
      <c r="B43" s="31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3"/>
    </row>
    <row r="44" spans="2:15" ht="18" customHeight="1">
      <c r="B44" s="3" t="s">
        <v>166</v>
      </c>
      <c r="C44" s="26">
        <f>SUM(Budynki!S77:S80)</f>
        <v>33108147.800000001</v>
      </c>
      <c r="D44" s="26">
        <v>0</v>
      </c>
      <c r="E44" s="26">
        <v>949382</v>
      </c>
      <c r="F44" s="26">
        <v>1017513.97</v>
      </c>
      <c r="G44" s="26">
        <v>30310</v>
      </c>
      <c r="H44" s="26">
        <v>0</v>
      </c>
      <c r="I44" s="26">
        <v>56016.9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7">
        <f t="shared" si="0"/>
        <v>35161370.669999994</v>
      </c>
    </row>
    <row r="45" spans="2:15" ht="6" customHeight="1">
      <c r="B45" s="31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3"/>
    </row>
    <row r="46" spans="2:15" ht="18" customHeight="1">
      <c r="B46" s="3" t="s">
        <v>24</v>
      </c>
      <c r="C46" s="26">
        <f>SUM(Budynki!S82:S83)</f>
        <v>15909508.449999999</v>
      </c>
      <c r="D46" s="26">
        <v>0</v>
      </c>
      <c r="E46" s="26">
        <v>0</v>
      </c>
      <c r="F46" s="26">
        <v>571897.34</v>
      </c>
      <c r="G46" s="26">
        <v>7000</v>
      </c>
      <c r="H46" s="26">
        <v>0</v>
      </c>
      <c r="I46" s="26">
        <v>113642.74</v>
      </c>
      <c r="J46" s="26">
        <v>0</v>
      </c>
      <c r="K46" s="26">
        <v>0</v>
      </c>
      <c r="L46" s="26">
        <v>0</v>
      </c>
      <c r="M46" s="26">
        <v>0</v>
      </c>
      <c r="N46" s="26">
        <v>0</v>
      </c>
      <c r="O46" s="27">
        <f t="shared" si="0"/>
        <v>16602048.529999999</v>
      </c>
    </row>
    <row r="47" spans="2:15" ht="6" customHeight="1">
      <c r="B47" s="31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3"/>
    </row>
    <row r="48" spans="2:15" ht="18" customHeight="1">
      <c r="B48" s="3" t="s">
        <v>3</v>
      </c>
      <c r="C48" s="26">
        <f>SUM(Budynki!S85:S87)</f>
        <v>24547545.75</v>
      </c>
      <c r="D48" s="26">
        <v>0</v>
      </c>
      <c r="E48" s="26">
        <v>72295.06</v>
      </c>
      <c r="F48" s="26">
        <v>1428036.28</v>
      </c>
      <c r="G48" s="26">
        <v>0</v>
      </c>
      <c r="H48" s="26">
        <v>0</v>
      </c>
      <c r="I48" s="26">
        <v>45912.05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27">
        <f t="shared" si="0"/>
        <v>26093789.140000001</v>
      </c>
    </row>
    <row r="49" spans="2:15" ht="6" customHeight="1">
      <c r="B49" s="31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3"/>
    </row>
    <row r="50" spans="2:15" ht="18" customHeight="1">
      <c r="B50" s="3" t="s">
        <v>4</v>
      </c>
      <c r="C50" s="26">
        <f>SUM(Budynki!S89:S96)</f>
        <v>74048820.299999997</v>
      </c>
      <c r="D50" s="26">
        <v>0</v>
      </c>
      <c r="E50" s="26">
        <v>1843351.49</v>
      </c>
      <c r="F50" s="26">
        <v>366634.48</v>
      </c>
      <c r="G50" s="26">
        <v>1782892.82</v>
      </c>
      <c r="H50" s="26">
        <v>0</v>
      </c>
      <c r="I50" s="26">
        <v>92182.05</v>
      </c>
      <c r="J50" s="26">
        <v>0</v>
      </c>
      <c r="K50" s="26">
        <v>188103.8</v>
      </c>
      <c r="L50" s="26">
        <v>0</v>
      </c>
      <c r="M50" s="26">
        <v>0</v>
      </c>
      <c r="N50" s="26">
        <v>0</v>
      </c>
      <c r="O50" s="27">
        <f t="shared" si="0"/>
        <v>78321984.939999983</v>
      </c>
    </row>
    <row r="51" spans="2:15" ht="6" customHeight="1"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3"/>
    </row>
    <row r="52" spans="2:15" ht="18" customHeight="1">
      <c r="B52" s="3" t="s">
        <v>5</v>
      </c>
      <c r="C52" s="26">
        <f>SUM(Budynki!S98:S104)</f>
        <v>24509740</v>
      </c>
      <c r="D52" s="26">
        <v>0</v>
      </c>
      <c r="E52" s="26">
        <v>563432.82999999996</v>
      </c>
      <c r="F52" s="26">
        <v>2058179.15</v>
      </c>
      <c r="G52" s="26">
        <v>30000</v>
      </c>
      <c r="H52" s="26">
        <v>10000</v>
      </c>
      <c r="I52" s="26">
        <v>95980.82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7">
        <f t="shared" si="0"/>
        <v>27267332.799999997</v>
      </c>
    </row>
    <row r="53" spans="2:15" ht="6" customHeight="1"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3"/>
    </row>
    <row r="54" spans="2:15" ht="18" customHeight="1">
      <c r="B54" s="3" t="s">
        <v>25</v>
      </c>
      <c r="C54" s="26">
        <f>Budynki!S106</f>
        <v>34555430</v>
      </c>
      <c r="D54" s="26">
        <v>0</v>
      </c>
      <c r="E54" s="26">
        <v>68692.600000000006</v>
      </c>
      <c r="F54" s="26">
        <v>2389953.7000000002</v>
      </c>
      <c r="G54" s="26">
        <v>0</v>
      </c>
      <c r="H54" s="26">
        <v>0</v>
      </c>
      <c r="I54" s="26">
        <v>81964.5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7">
        <f t="shared" si="0"/>
        <v>37096040.800000004</v>
      </c>
    </row>
    <row r="55" spans="2:15" ht="6" customHeight="1">
      <c r="B55" s="31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3"/>
    </row>
    <row r="56" spans="2:15" ht="18" customHeight="1">
      <c r="B56" s="3" t="s">
        <v>167</v>
      </c>
      <c r="C56" s="26">
        <f>SUM(Budynki!S108:S113)</f>
        <v>36235708.5625</v>
      </c>
      <c r="D56" s="26">
        <v>0</v>
      </c>
      <c r="E56" s="26">
        <v>267529</v>
      </c>
      <c r="F56" s="26">
        <v>1913843.22</v>
      </c>
      <c r="G56" s="26">
        <v>46260.12</v>
      </c>
      <c r="H56" s="26">
        <v>20000</v>
      </c>
      <c r="I56" s="26">
        <v>116030.98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7">
        <f t="shared" si="0"/>
        <v>38599371.882499993</v>
      </c>
    </row>
    <row r="57" spans="2:15" ht="6" customHeight="1">
      <c r="B57" s="31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3"/>
    </row>
    <row r="58" spans="2:15" ht="18" customHeight="1">
      <c r="B58" s="3" t="s">
        <v>259</v>
      </c>
      <c r="C58" s="26">
        <f>SUM(Budynki!S115:S121)</f>
        <v>26522650</v>
      </c>
      <c r="D58" s="26">
        <v>0</v>
      </c>
      <c r="E58" s="26">
        <v>1901512.16</v>
      </c>
      <c r="F58" s="26">
        <v>2179835.4300000002</v>
      </c>
      <c r="G58" s="26">
        <v>0</v>
      </c>
      <c r="H58" s="26">
        <v>0</v>
      </c>
      <c r="I58" s="26">
        <v>50365.2</v>
      </c>
      <c r="J58" s="26">
        <v>0</v>
      </c>
      <c r="K58" s="26">
        <v>0</v>
      </c>
      <c r="L58" s="26">
        <v>0</v>
      </c>
      <c r="M58" s="26">
        <v>0</v>
      </c>
      <c r="N58" s="26">
        <v>261354.63</v>
      </c>
      <c r="O58" s="27">
        <f t="shared" si="0"/>
        <v>30915717.419999998</v>
      </c>
    </row>
    <row r="59" spans="2:15" ht="6" customHeight="1">
      <c r="B59" s="31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3"/>
    </row>
    <row r="60" spans="2:15" ht="18" customHeight="1">
      <c r="B60" s="3" t="s">
        <v>168</v>
      </c>
      <c r="C60" s="26">
        <f>SUM(Budynki!S123:S124)</f>
        <v>61880778.049999997</v>
      </c>
      <c r="D60" s="26">
        <v>0</v>
      </c>
      <c r="E60" s="26">
        <v>223440.4</v>
      </c>
      <c r="F60" s="26">
        <v>824416.31</v>
      </c>
      <c r="G60" s="26">
        <v>55300</v>
      </c>
      <c r="H60" s="26">
        <v>0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  <c r="N60" s="26">
        <v>0</v>
      </c>
      <c r="O60" s="27">
        <f t="shared" si="0"/>
        <v>62983934.759999998</v>
      </c>
    </row>
    <row r="61" spans="2:15" ht="6" customHeight="1">
      <c r="B61" s="31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3"/>
    </row>
    <row r="62" spans="2:15" ht="18" customHeight="1">
      <c r="B62" s="3" t="s">
        <v>6</v>
      </c>
      <c r="C62" s="26">
        <f>SUM(Budynki!S126:S129)</f>
        <v>47361970</v>
      </c>
      <c r="D62" s="26">
        <v>0</v>
      </c>
      <c r="E62" s="26">
        <v>122960</v>
      </c>
      <c r="F62" s="26">
        <v>1065414.33</v>
      </c>
      <c r="G62" s="26">
        <v>0</v>
      </c>
      <c r="H62" s="26">
        <v>0</v>
      </c>
      <c r="I62" s="26">
        <v>70529.740000000005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7">
        <f t="shared" si="0"/>
        <v>48620874.07</v>
      </c>
    </row>
    <row r="63" spans="2:15" ht="6" customHeight="1">
      <c r="B63" s="31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3"/>
    </row>
    <row r="64" spans="2:15" ht="18" customHeight="1">
      <c r="B64" s="3" t="s">
        <v>7</v>
      </c>
      <c r="C64" s="26">
        <f>SUM(Budynki!S131:S132)</f>
        <v>13385349.25</v>
      </c>
      <c r="D64" s="26">
        <v>0</v>
      </c>
      <c r="E64" s="26">
        <v>346739.61</v>
      </c>
      <c r="F64" s="26">
        <v>3544562.3</v>
      </c>
      <c r="G64" s="26">
        <v>21390.86</v>
      </c>
      <c r="H64" s="26">
        <v>0</v>
      </c>
      <c r="I64" s="26">
        <v>6957.3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7">
        <f t="shared" si="0"/>
        <v>17304999.32</v>
      </c>
    </row>
    <row r="65" spans="2:15" ht="6" customHeight="1">
      <c r="B65" s="31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3"/>
    </row>
    <row r="66" spans="2:15" ht="18" customHeight="1">
      <c r="B66" s="3" t="s">
        <v>10</v>
      </c>
      <c r="C66" s="26">
        <f>SUM(Budynki!S134:S139)</f>
        <v>36591491.299999997</v>
      </c>
      <c r="D66" s="26">
        <v>0</v>
      </c>
      <c r="E66" s="26">
        <v>163113.54</v>
      </c>
      <c r="F66" s="26">
        <v>1337381.8500000001</v>
      </c>
      <c r="G66" s="26">
        <v>42086.02</v>
      </c>
      <c r="H66" s="26">
        <v>0</v>
      </c>
      <c r="I66" s="26">
        <v>22337.32</v>
      </c>
      <c r="J66" s="26">
        <v>0</v>
      </c>
      <c r="K66" s="26">
        <v>0</v>
      </c>
      <c r="L66" s="26">
        <v>0</v>
      </c>
      <c r="M66" s="26">
        <v>0</v>
      </c>
      <c r="N66" s="26">
        <v>0</v>
      </c>
      <c r="O66" s="27">
        <f t="shared" si="0"/>
        <v>38156410.030000001</v>
      </c>
    </row>
    <row r="67" spans="2:15" ht="6" customHeight="1">
      <c r="B67" s="31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3"/>
    </row>
    <row r="68" spans="2:15" ht="18" customHeight="1">
      <c r="B68" s="3" t="s">
        <v>8</v>
      </c>
      <c r="C68" s="26">
        <f>Budynki!S141</f>
        <v>7204470</v>
      </c>
      <c r="D68" s="26">
        <v>0</v>
      </c>
      <c r="E68" s="26">
        <v>9804.7900000000009</v>
      </c>
      <c r="F68" s="26">
        <v>257918.93</v>
      </c>
      <c r="G68" s="26">
        <v>23184.27</v>
      </c>
      <c r="H68" s="26">
        <v>0</v>
      </c>
      <c r="I68" s="26">
        <v>0</v>
      </c>
      <c r="J68" s="26">
        <v>69663.710000000006</v>
      </c>
      <c r="K68" s="26">
        <v>0</v>
      </c>
      <c r="L68" s="26">
        <v>0</v>
      </c>
      <c r="M68" s="26">
        <v>0</v>
      </c>
      <c r="N68" s="26">
        <v>0</v>
      </c>
      <c r="O68" s="27">
        <f t="shared" si="0"/>
        <v>7565041.6999999993</v>
      </c>
    </row>
    <row r="69" spans="2:15" ht="6" customHeight="1">
      <c r="B69" s="31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3"/>
    </row>
    <row r="70" spans="2:15" ht="18" customHeight="1">
      <c r="B70" s="3" t="s">
        <v>169</v>
      </c>
      <c r="C70" s="26">
        <f>Budynki!S143</f>
        <v>4465825</v>
      </c>
      <c r="D70" s="26">
        <v>0</v>
      </c>
      <c r="E70" s="26">
        <v>0</v>
      </c>
      <c r="F70" s="26">
        <v>112318.24</v>
      </c>
      <c r="G70" s="26">
        <v>146158.37</v>
      </c>
      <c r="H70" s="26">
        <v>0</v>
      </c>
      <c r="I70" s="26">
        <v>20239.400000000001</v>
      </c>
      <c r="J70" s="26">
        <v>0</v>
      </c>
      <c r="K70" s="26">
        <v>0</v>
      </c>
      <c r="L70" s="26">
        <v>0</v>
      </c>
      <c r="M70" s="26">
        <v>0</v>
      </c>
      <c r="N70" s="26">
        <v>0</v>
      </c>
      <c r="O70" s="27">
        <f t="shared" si="0"/>
        <v>4744541.0100000007</v>
      </c>
    </row>
    <row r="71" spans="2:15" ht="6" customHeight="1">
      <c r="B71" s="31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3"/>
    </row>
    <row r="72" spans="2:15" ht="18" customHeight="1">
      <c r="B72" s="3" t="s">
        <v>15</v>
      </c>
      <c r="C72" s="26">
        <f>SUM(Budynki!S145:S150)</f>
        <v>12142688.1</v>
      </c>
      <c r="D72" s="26">
        <v>0</v>
      </c>
      <c r="E72" s="26">
        <v>60780.72</v>
      </c>
      <c r="F72" s="26">
        <v>555422.38</v>
      </c>
      <c r="G72" s="26">
        <v>92855.6</v>
      </c>
      <c r="H72" s="26">
        <v>8500</v>
      </c>
      <c r="I72" s="26">
        <v>1980.93</v>
      </c>
      <c r="J72" s="26">
        <v>0</v>
      </c>
      <c r="K72" s="26">
        <v>0</v>
      </c>
      <c r="L72" s="26">
        <v>0</v>
      </c>
      <c r="M72" s="26">
        <v>0</v>
      </c>
      <c r="N72" s="26">
        <v>0</v>
      </c>
      <c r="O72" s="27">
        <f t="shared" si="0"/>
        <v>12862227.73</v>
      </c>
    </row>
    <row r="73" spans="2:15" ht="6" customHeight="1">
      <c r="B73" s="31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3"/>
    </row>
    <row r="74" spans="2:15" ht="18" customHeight="1">
      <c r="B74" s="3" t="s">
        <v>16</v>
      </c>
      <c r="C74" s="26">
        <f>SUM(Budynki!S152:S154)</f>
        <v>6903442.5</v>
      </c>
      <c r="D74" s="26">
        <v>0</v>
      </c>
      <c r="E74" s="26">
        <v>172464.74</v>
      </c>
      <c r="F74" s="26">
        <v>479300.45</v>
      </c>
      <c r="G74" s="26">
        <v>5000</v>
      </c>
      <c r="H74" s="26">
        <v>0</v>
      </c>
      <c r="I74" s="26">
        <v>0</v>
      </c>
      <c r="J74" s="26">
        <v>0</v>
      </c>
      <c r="K74" s="26">
        <v>0</v>
      </c>
      <c r="L74" s="26">
        <v>0</v>
      </c>
      <c r="M74" s="26">
        <v>0</v>
      </c>
      <c r="N74" s="26">
        <v>0</v>
      </c>
      <c r="O74" s="27">
        <f t="shared" si="0"/>
        <v>7560207.6900000004</v>
      </c>
    </row>
    <row r="75" spans="2:15" ht="6" customHeight="1">
      <c r="B75" s="31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3"/>
    </row>
    <row r="76" spans="2:15" ht="18" customHeight="1">
      <c r="B76" s="3" t="s">
        <v>17</v>
      </c>
      <c r="C76" s="26">
        <f>SUM(Budynki!S156:S157)</f>
        <v>10954580</v>
      </c>
      <c r="D76" s="26">
        <v>0</v>
      </c>
      <c r="E76" s="26">
        <v>71177.039999999994</v>
      </c>
      <c r="F76" s="26">
        <v>376803.74</v>
      </c>
      <c r="G76" s="26">
        <v>0</v>
      </c>
      <c r="H76" s="26">
        <v>0</v>
      </c>
      <c r="I76" s="26">
        <v>6529.39</v>
      </c>
      <c r="J76" s="26">
        <v>0</v>
      </c>
      <c r="K76" s="26">
        <v>0</v>
      </c>
      <c r="L76" s="26">
        <v>0</v>
      </c>
      <c r="M76" s="26">
        <v>0</v>
      </c>
      <c r="N76" s="26">
        <v>0</v>
      </c>
      <c r="O76" s="27">
        <f t="shared" si="0"/>
        <v>11409090.17</v>
      </c>
    </row>
    <row r="77" spans="2:15" ht="6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3"/>
    </row>
    <row r="78" spans="2:15" ht="18" customHeight="1">
      <c r="B78" s="3" t="s">
        <v>18</v>
      </c>
      <c r="C78" s="26">
        <f>Budynki!S159</f>
        <v>1669804.5</v>
      </c>
      <c r="D78" s="26">
        <v>0</v>
      </c>
      <c r="E78" s="26">
        <v>0</v>
      </c>
      <c r="F78" s="26">
        <v>121571.45</v>
      </c>
      <c r="G78" s="26">
        <v>53952.87</v>
      </c>
      <c r="H78" s="26">
        <v>1200</v>
      </c>
      <c r="I78" s="26">
        <v>0</v>
      </c>
      <c r="J78" s="26">
        <v>0</v>
      </c>
      <c r="K78" s="26">
        <v>0</v>
      </c>
      <c r="L78" s="26">
        <v>0</v>
      </c>
      <c r="M78" s="26">
        <v>0</v>
      </c>
      <c r="N78" s="26">
        <v>0</v>
      </c>
      <c r="O78" s="27">
        <f t="shared" si="0"/>
        <v>1846528.82</v>
      </c>
    </row>
    <row r="79" spans="2:15" ht="6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3"/>
    </row>
    <row r="80" spans="2:15" ht="18" customHeight="1">
      <c r="B80" s="3" t="s">
        <v>247</v>
      </c>
      <c r="C80" s="26">
        <f>SUM(Budynki!S161:S162)</f>
        <v>12619475.050000001</v>
      </c>
      <c r="D80" s="26">
        <v>0</v>
      </c>
      <c r="E80" s="26">
        <v>23054.83</v>
      </c>
      <c r="F80" s="26">
        <v>51057</v>
      </c>
      <c r="G80" s="26">
        <v>242627.98</v>
      </c>
      <c r="H80" s="26">
        <v>500</v>
      </c>
      <c r="I80" s="26">
        <v>2695.84</v>
      </c>
      <c r="J80" s="26">
        <v>0</v>
      </c>
      <c r="K80" s="26">
        <v>0</v>
      </c>
      <c r="L80" s="26">
        <v>0</v>
      </c>
      <c r="M80" s="26">
        <v>0</v>
      </c>
      <c r="N80" s="26">
        <v>28166.61</v>
      </c>
      <c r="O80" s="27">
        <f t="shared" si="0"/>
        <v>12967577.310000001</v>
      </c>
    </row>
    <row r="81" spans="2:15" ht="6" customHeight="1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3"/>
    </row>
    <row r="82" spans="2:15" ht="18" customHeight="1">
      <c r="B82" s="3" t="s">
        <v>19</v>
      </c>
      <c r="C82" s="26">
        <f>SUM(Budynki!S164:S165)</f>
        <v>12640355</v>
      </c>
      <c r="D82" s="26">
        <v>0</v>
      </c>
      <c r="E82" s="26">
        <v>0</v>
      </c>
      <c r="F82" s="26">
        <v>157420.54</v>
      </c>
      <c r="G82" s="26">
        <v>345016.59</v>
      </c>
      <c r="H82" s="26">
        <v>0</v>
      </c>
      <c r="I82" s="26">
        <v>14743.65</v>
      </c>
      <c r="J82" s="26">
        <v>0</v>
      </c>
      <c r="K82" s="26">
        <v>0</v>
      </c>
      <c r="L82" s="26">
        <v>0</v>
      </c>
      <c r="M82" s="26">
        <v>0</v>
      </c>
      <c r="N82" s="26">
        <v>0</v>
      </c>
      <c r="O82" s="27">
        <f t="shared" si="0"/>
        <v>13157535.779999999</v>
      </c>
    </row>
    <row r="83" spans="2:15" ht="6" customHeight="1"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3"/>
    </row>
    <row r="84" spans="2:15" ht="18" customHeight="1">
      <c r="B84" s="3" t="s">
        <v>20</v>
      </c>
      <c r="C84" s="26">
        <f>SUM(Budynki!S167:S168)</f>
        <v>4566329.0500000007</v>
      </c>
      <c r="D84" s="26">
        <v>0</v>
      </c>
      <c r="E84" s="26">
        <v>90609.39</v>
      </c>
      <c r="F84" s="26">
        <v>129576.14</v>
      </c>
      <c r="G84" s="26">
        <v>20000</v>
      </c>
      <c r="H84" s="26">
        <v>349.21</v>
      </c>
      <c r="I84" s="26">
        <v>0</v>
      </c>
      <c r="J84" s="26">
        <v>0</v>
      </c>
      <c r="K84" s="26">
        <v>0</v>
      </c>
      <c r="L84" s="26">
        <v>0</v>
      </c>
      <c r="M84" s="26">
        <v>0</v>
      </c>
      <c r="N84" s="26">
        <v>0</v>
      </c>
      <c r="O84" s="27">
        <f t="shared" si="0"/>
        <v>4806863.79</v>
      </c>
    </row>
    <row r="85" spans="2:15" ht="6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3"/>
    </row>
    <row r="86" spans="2:15" ht="18" customHeight="1">
      <c r="B86" s="3" t="s">
        <v>21</v>
      </c>
      <c r="C86" s="26">
        <f>SUM(Budynki!S170:S174)</f>
        <v>10727353.75</v>
      </c>
      <c r="D86" s="26">
        <v>0</v>
      </c>
      <c r="E86" s="26">
        <v>389697.89</v>
      </c>
      <c r="F86" s="26">
        <v>226658.41</v>
      </c>
      <c r="G86" s="26">
        <v>672580.82</v>
      </c>
      <c r="H86" s="26">
        <v>0</v>
      </c>
      <c r="I86" s="26">
        <v>0</v>
      </c>
      <c r="J86" s="26">
        <v>0</v>
      </c>
      <c r="K86" s="26">
        <v>0</v>
      </c>
      <c r="L86" s="26">
        <v>0</v>
      </c>
      <c r="M86" s="26">
        <v>0</v>
      </c>
      <c r="N86" s="26">
        <v>0</v>
      </c>
      <c r="O86" s="27">
        <f t="shared" si="0"/>
        <v>12016290.870000001</v>
      </c>
    </row>
    <row r="87" spans="2:15" ht="6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3"/>
    </row>
    <row r="88" spans="2:15" ht="18" customHeight="1">
      <c r="B88" s="3" t="s">
        <v>14</v>
      </c>
      <c r="C88" s="26">
        <f>SUM(Budynki!S176:S199)</f>
        <v>86338860.549999997</v>
      </c>
      <c r="D88" s="26">
        <v>90154.11</v>
      </c>
      <c r="E88" s="26">
        <v>526552.5</v>
      </c>
      <c r="F88" s="26">
        <v>2586814.2999999998</v>
      </c>
      <c r="G88" s="26">
        <v>4264268.2300000004</v>
      </c>
      <c r="H88" s="26">
        <v>0</v>
      </c>
      <c r="I88" s="26">
        <v>0</v>
      </c>
      <c r="J88" s="26">
        <v>0</v>
      </c>
      <c r="K88" s="26">
        <v>0</v>
      </c>
      <c r="L88" s="26">
        <v>0</v>
      </c>
      <c r="M88" s="26">
        <v>0</v>
      </c>
      <c r="N88" s="26">
        <v>0</v>
      </c>
      <c r="O88" s="27">
        <f t="shared" si="0"/>
        <v>93806649.689999998</v>
      </c>
    </row>
    <row r="89" spans="2:15" ht="6" customHeight="1">
      <c r="B89" s="31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3"/>
    </row>
    <row r="90" spans="2:15" ht="18" customHeight="1">
      <c r="B90" s="3" t="s">
        <v>1</v>
      </c>
      <c r="C90" s="26">
        <f>Budynki!S201</f>
        <v>0</v>
      </c>
      <c r="D90" s="26">
        <v>0</v>
      </c>
      <c r="E90" s="26">
        <v>0</v>
      </c>
      <c r="F90" s="26">
        <v>1650062.29</v>
      </c>
      <c r="G90" s="26">
        <v>0</v>
      </c>
      <c r="H90" s="26">
        <v>36500</v>
      </c>
      <c r="I90" s="26">
        <v>0</v>
      </c>
      <c r="J90" s="26">
        <v>0</v>
      </c>
      <c r="K90" s="26">
        <v>0</v>
      </c>
      <c r="L90" s="26">
        <v>0</v>
      </c>
      <c r="M90" s="26">
        <v>0</v>
      </c>
      <c r="N90" s="26">
        <v>0</v>
      </c>
      <c r="O90" s="27">
        <f t="shared" si="0"/>
        <v>1686562.29</v>
      </c>
    </row>
    <row r="91" spans="2:15" ht="6" customHeight="1"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3"/>
    </row>
    <row r="92" spans="2:15" ht="18" customHeight="1">
      <c r="B92" s="3" t="s">
        <v>2</v>
      </c>
      <c r="C92" s="26">
        <f>SUM(Budynki!S203:S215)</f>
        <v>23106651.75</v>
      </c>
      <c r="D92" s="26">
        <v>0</v>
      </c>
      <c r="E92" s="26">
        <v>184623.74</v>
      </c>
      <c r="F92" s="26">
        <v>1774478.78</v>
      </c>
      <c r="G92" s="26">
        <v>0</v>
      </c>
      <c r="H92" s="26">
        <v>2400</v>
      </c>
      <c r="I92" s="26">
        <v>22735.53</v>
      </c>
      <c r="J92" s="26">
        <v>0</v>
      </c>
      <c r="K92" s="26">
        <v>0</v>
      </c>
      <c r="L92" s="26">
        <v>0</v>
      </c>
      <c r="M92" s="26">
        <v>0</v>
      </c>
      <c r="N92" s="26">
        <v>131791.66</v>
      </c>
      <c r="O92" s="27">
        <f t="shared" si="0"/>
        <v>25222681.460000001</v>
      </c>
    </row>
    <row r="93" spans="2:15" ht="6" customHeight="1">
      <c r="B93" s="89"/>
      <c r="C93" s="93"/>
      <c r="D93" s="93"/>
      <c r="E93" s="93"/>
      <c r="F93" s="93"/>
      <c r="G93" s="93"/>
      <c r="H93" s="93"/>
      <c r="I93" s="93"/>
      <c r="J93" s="93"/>
      <c r="K93" s="93"/>
      <c r="L93" s="93"/>
      <c r="M93" s="93"/>
      <c r="N93" s="93"/>
      <c r="O93" s="95"/>
    </row>
    <row r="94" spans="2:15" ht="25.05" customHeight="1">
      <c r="B94" s="28"/>
      <c r="C94" s="29">
        <f t="shared" ref="C94:O94" si="1">SUM(C4:C93)</f>
        <v>1112138978.8749998</v>
      </c>
      <c r="D94" s="29">
        <f t="shared" si="1"/>
        <v>90154.11</v>
      </c>
      <c r="E94" s="29">
        <f t="shared" si="1"/>
        <v>25006559.999999989</v>
      </c>
      <c r="F94" s="29">
        <f t="shared" si="1"/>
        <v>43812709.990000002</v>
      </c>
      <c r="G94" s="29">
        <f t="shared" si="1"/>
        <v>12327749.760000002</v>
      </c>
      <c r="H94" s="29">
        <f t="shared" si="1"/>
        <v>86518.41</v>
      </c>
      <c r="I94" s="29">
        <f t="shared" si="1"/>
        <v>2423868.44</v>
      </c>
      <c r="J94" s="29">
        <f t="shared" si="1"/>
        <v>120033.88</v>
      </c>
      <c r="K94" s="29">
        <f t="shared" si="1"/>
        <v>724710</v>
      </c>
      <c r="L94" s="29">
        <f t="shared" si="1"/>
        <v>0</v>
      </c>
      <c r="M94" s="29">
        <f t="shared" si="1"/>
        <v>0</v>
      </c>
      <c r="N94" s="29">
        <f t="shared" si="1"/>
        <v>843934.01</v>
      </c>
      <c r="O94" s="30">
        <f t="shared" si="1"/>
        <v>1197575217.4749999</v>
      </c>
    </row>
    <row r="95" spans="2:15" ht="6" customHeight="1"/>
    <row r="96" spans="2:15" ht="18" customHeight="1"/>
    <row r="97" ht="18" customHeight="1"/>
    <row r="98" ht="18" customHeight="1"/>
    <row r="99" ht="18" customHeight="1"/>
    <row r="100" ht="18" customHeight="1"/>
    <row r="101" ht="18" customHeight="1"/>
    <row r="102" ht="18" customHeight="1"/>
    <row r="103" ht="18" customHeight="1"/>
    <row r="104" ht="18" customHeight="1"/>
    <row r="105" ht="18" customHeight="1"/>
    <row r="106" ht="18" customHeight="1"/>
    <row r="107" ht="18" customHeight="1"/>
    <row r="108" ht="18" customHeight="1"/>
    <row r="109" ht="18" customHeight="1"/>
    <row r="110" ht="18" customHeight="1"/>
    <row r="111" ht="18" customHeight="1"/>
    <row r="112" ht="18" customHeight="1"/>
    <row r="113" ht="18" customHeight="1"/>
    <row r="114" ht="18" customHeight="1"/>
    <row r="115" ht="18" customHeight="1"/>
    <row r="116" ht="18" customHeight="1"/>
    <row r="117" ht="18" customHeight="1"/>
  </sheetData>
  <printOptions horizontalCentered="1"/>
  <pageMargins left="0.23622047244094491" right="0.23622047244094491" top="0.74803149606299213" bottom="0.74803149606299213" header="0.31496062992125984" footer="0.31496062992125984"/>
  <pageSetup paperSize="8" scale="57" fitToHeight="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77CB51-B0E8-4429-8105-C5B0F55826A1}">
  <sheetPr>
    <pageSetUpPr fitToPage="1"/>
  </sheetPr>
  <dimension ref="B1:J117"/>
  <sheetViews>
    <sheetView showGridLines="0" zoomScale="75" zoomScaleNormal="75" workbookViewId="0">
      <pane ySplit="3" topLeftCell="A4" activePane="bottomLeft" state="frozen"/>
      <selection pane="bottomLeft" activeCell="C28" sqref="C28"/>
    </sheetView>
  </sheetViews>
  <sheetFormatPr defaultRowHeight="13.2"/>
  <cols>
    <col min="1" max="1" width="2.77734375" style="22" customWidth="1"/>
    <col min="2" max="2" width="64.109375" style="19" bestFit="1" customWidth="1"/>
    <col min="3" max="9" width="22.77734375" style="20" customWidth="1"/>
    <col min="10" max="10" width="25.77734375" style="21" customWidth="1"/>
    <col min="11" max="12" width="2.77734375" style="22" customWidth="1"/>
    <col min="13" max="16384" width="8.88671875" style="22"/>
  </cols>
  <sheetData>
    <row r="1" spans="2:10" ht="6" customHeight="1"/>
    <row r="2" spans="2:10" ht="30" customHeight="1">
      <c r="B2" s="2" t="s">
        <v>248</v>
      </c>
      <c r="C2" s="23" t="s">
        <v>260</v>
      </c>
      <c r="D2" s="23" t="s">
        <v>261</v>
      </c>
      <c r="E2" s="24" t="s">
        <v>262</v>
      </c>
      <c r="F2" s="23" t="s">
        <v>263</v>
      </c>
      <c r="G2" s="23" t="s">
        <v>264</v>
      </c>
      <c r="H2" s="23" t="s">
        <v>265</v>
      </c>
      <c r="I2" s="24" t="s">
        <v>255</v>
      </c>
      <c r="J2" s="24" t="s">
        <v>258</v>
      </c>
    </row>
    <row r="3" spans="2:10" ht="6" customHeight="1"/>
    <row r="4" spans="2:10" ht="18" customHeight="1">
      <c r="B4" s="3" t="s">
        <v>149</v>
      </c>
      <c r="C4" s="26">
        <v>207279.85</v>
      </c>
      <c r="D4" s="26">
        <v>39877.760000000002</v>
      </c>
      <c r="E4" s="26">
        <v>0</v>
      </c>
      <c r="F4" s="26">
        <v>0</v>
      </c>
      <c r="G4" s="26">
        <v>0</v>
      </c>
      <c r="H4" s="26">
        <v>0</v>
      </c>
      <c r="I4" s="26">
        <v>0</v>
      </c>
      <c r="J4" s="27">
        <f>SUM(C4:I4)</f>
        <v>247157.61000000002</v>
      </c>
    </row>
    <row r="5" spans="2:10" ht="6" customHeight="1">
      <c r="B5" s="31"/>
      <c r="C5" s="32"/>
      <c r="D5" s="32"/>
      <c r="E5" s="32"/>
      <c r="F5" s="32"/>
      <c r="G5" s="32"/>
      <c r="H5" s="32"/>
      <c r="I5" s="32"/>
      <c r="J5" s="33"/>
    </row>
    <row r="6" spans="2:10" ht="18" customHeight="1">
      <c r="B6" s="3" t="s">
        <v>150</v>
      </c>
      <c r="C6" s="26">
        <v>41407.51</v>
      </c>
      <c r="D6" s="26">
        <v>133941.45000000001</v>
      </c>
      <c r="E6" s="26">
        <v>14987.61</v>
      </c>
      <c r="F6" s="26">
        <v>0</v>
      </c>
      <c r="G6" s="26">
        <v>0</v>
      </c>
      <c r="H6" s="26">
        <v>0</v>
      </c>
      <c r="I6" s="26">
        <v>0</v>
      </c>
      <c r="J6" s="27">
        <f>SUM(C6:I6)</f>
        <v>190336.57</v>
      </c>
    </row>
    <row r="7" spans="2:10" ht="6" customHeight="1">
      <c r="B7" s="31"/>
      <c r="C7" s="32"/>
      <c r="D7" s="32"/>
      <c r="E7" s="32"/>
      <c r="F7" s="32"/>
      <c r="G7" s="32"/>
      <c r="H7" s="32"/>
      <c r="I7" s="32"/>
      <c r="J7" s="33"/>
    </row>
    <row r="8" spans="2:10" ht="18" customHeight="1">
      <c r="B8" s="3" t="s">
        <v>151</v>
      </c>
      <c r="C8" s="26">
        <v>0</v>
      </c>
      <c r="D8" s="26">
        <v>193191.24</v>
      </c>
      <c r="E8" s="26">
        <v>16392.68</v>
      </c>
      <c r="F8" s="26">
        <v>0</v>
      </c>
      <c r="G8" s="26">
        <v>0</v>
      </c>
      <c r="H8" s="26">
        <v>0</v>
      </c>
      <c r="I8" s="26">
        <v>0</v>
      </c>
      <c r="J8" s="27">
        <f>SUM(C8:I8)</f>
        <v>209583.91999999998</v>
      </c>
    </row>
    <row r="9" spans="2:10" ht="6" customHeight="1">
      <c r="B9" s="31"/>
      <c r="C9" s="32"/>
      <c r="D9" s="32"/>
      <c r="E9" s="32"/>
      <c r="F9" s="32"/>
      <c r="G9" s="32"/>
      <c r="H9" s="32"/>
      <c r="I9" s="32"/>
      <c r="J9" s="33"/>
    </row>
    <row r="10" spans="2:10" ht="18" customHeight="1">
      <c r="B10" s="25" t="s">
        <v>152</v>
      </c>
      <c r="C10" s="26">
        <v>346214.35</v>
      </c>
      <c r="D10" s="26">
        <v>209217.2</v>
      </c>
      <c r="E10" s="26">
        <v>39705.760000000002</v>
      </c>
      <c r="F10" s="26">
        <v>0</v>
      </c>
      <c r="G10" s="26">
        <v>0</v>
      </c>
      <c r="H10" s="26">
        <v>0</v>
      </c>
      <c r="I10" s="26">
        <v>0</v>
      </c>
      <c r="J10" s="27">
        <f>SUM(C10:I10)</f>
        <v>595137.31000000006</v>
      </c>
    </row>
    <row r="11" spans="2:10" ht="6" customHeight="1">
      <c r="B11" s="31"/>
      <c r="C11" s="32"/>
      <c r="D11" s="32"/>
      <c r="E11" s="32"/>
      <c r="F11" s="32"/>
      <c r="G11" s="32"/>
      <c r="H11" s="32"/>
      <c r="I11" s="32"/>
      <c r="J11" s="33"/>
    </row>
    <row r="12" spans="2:10" ht="18" customHeight="1">
      <c r="B12" s="25" t="s">
        <v>153</v>
      </c>
      <c r="C12" s="26">
        <v>121667.69</v>
      </c>
      <c r="D12" s="26">
        <v>131795.48000000001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7">
        <f>SUM(C12:I12)</f>
        <v>253463.17</v>
      </c>
    </row>
    <row r="13" spans="2:10" ht="6" customHeight="1">
      <c r="B13" s="31"/>
      <c r="C13" s="32"/>
      <c r="D13" s="32"/>
      <c r="E13" s="32"/>
      <c r="F13" s="32"/>
      <c r="G13" s="32"/>
      <c r="H13" s="32"/>
      <c r="I13" s="32"/>
      <c r="J13" s="33"/>
    </row>
    <row r="14" spans="2:10" ht="18" customHeight="1">
      <c r="B14" s="3" t="s">
        <v>154</v>
      </c>
      <c r="C14" s="26">
        <v>197192.72</v>
      </c>
      <c r="D14" s="26">
        <v>129833.93</v>
      </c>
      <c r="E14" s="26">
        <v>772.5</v>
      </c>
      <c r="F14" s="26">
        <v>0</v>
      </c>
      <c r="G14" s="26">
        <v>0</v>
      </c>
      <c r="H14" s="26">
        <v>0</v>
      </c>
      <c r="I14" s="26">
        <v>0</v>
      </c>
      <c r="J14" s="27">
        <f>SUM(C14:I14)</f>
        <v>327799.15000000002</v>
      </c>
    </row>
    <row r="15" spans="2:10" ht="6" customHeight="1">
      <c r="B15" s="31"/>
      <c r="C15" s="32"/>
      <c r="D15" s="32"/>
      <c r="E15" s="32"/>
      <c r="F15" s="32"/>
      <c r="G15" s="32"/>
      <c r="H15" s="32"/>
      <c r="I15" s="32"/>
      <c r="J15" s="33"/>
    </row>
    <row r="16" spans="2:10" ht="18" customHeight="1">
      <c r="B16" s="3" t="s">
        <v>155</v>
      </c>
      <c r="C16" s="26">
        <v>102413.5</v>
      </c>
      <c r="D16" s="26">
        <v>168821.42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7">
        <f>SUM(C16:I16)</f>
        <v>271234.92000000004</v>
      </c>
    </row>
    <row r="17" spans="2:10" ht="6" customHeight="1">
      <c r="B17" s="31"/>
      <c r="C17" s="32"/>
      <c r="D17" s="32"/>
      <c r="E17" s="32"/>
      <c r="F17" s="32"/>
      <c r="G17" s="32"/>
      <c r="H17" s="32"/>
      <c r="I17" s="32"/>
      <c r="J17" s="33"/>
    </row>
    <row r="18" spans="2:10" ht="18" customHeight="1">
      <c r="B18" s="3" t="s">
        <v>156</v>
      </c>
      <c r="C18" s="26">
        <v>113033.29</v>
      </c>
      <c r="D18" s="26">
        <v>105289.98</v>
      </c>
      <c r="E18" s="26">
        <v>22017</v>
      </c>
      <c r="F18" s="26">
        <v>0</v>
      </c>
      <c r="G18" s="26">
        <v>0</v>
      </c>
      <c r="H18" s="26">
        <v>0</v>
      </c>
      <c r="I18" s="26">
        <v>0</v>
      </c>
      <c r="J18" s="27">
        <f>SUM(C18:I18)</f>
        <v>240340.27</v>
      </c>
    </row>
    <row r="19" spans="2:10" ht="6" customHeight="1">
      <c r="B19" s="31"/>
      <c r="C19" s="32"/>
      <c r="D19" s="32"/>
      <c r="E19" s="32"/>
      <c r="F19" s="32"/>
      <c r="G19" s="32"/>
      <c r="H19" s="32"/>
      <c r="I19" s="32"/>
      <c r="J19" s="33"/>
    </row>
    <row r="20" spans="2:10" ht="18" customHeight="1">
      <c r="B20" s="3" t="s">
        <v>157</v>
      </c>
      <c r="C20" s="26">
        <v>143800.72</v>
      </c>
      <c r="D20" s="26">
        <v>209693.23</v>
      </c>
      <c r="E20" s="26">
        <v>1690</v>
      </c>
      <c r="F20" s="26">
        <v>0</v>
      </c>
      <c r="G20" s="26">
        <v>0</v>
      </c>
      <c r="H20" s="26">
        <v>0</v>
      </c>
      <c r="I20" s="26">
        <v>0</v>
      </c>
      <c r="J20" s="27">
        <f>SUM(C20:I20)</f>
        <v>355183.95</v>
      </c>
    </row>
    <row r="21" spans="2:10" ht="6" customHeight="1">
      <c r="B21" s="31"/>
      <c r="C21" s="32"/>
      <c r="D21" s="32"/>
      <c r="E21" s="32"/>
      <c r="F21" s="32"/>
      <c r="G21" s="32"/>
      <c r="H21" s="32"/>
      <c r="I21" s="32"/>
      <c r="J21" s="33"/>
    </row>
    <row r="22" spans="2:10" ht="18" customHeight="1">
      <c r="B22" s="3" t="s">
        <v>158</v>
      </c>
      <c r="C22" s="26">
        <v>53157.4</v>
      </c>
      <c r="D22" s="26">
        <v>49419.87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7">
        <f>SUM(C22:I22)</f>
        <v>102577.27</v>
      </c>
    </row>
    <row r="23" spans="2:10" ht="6" customHeight="1">
      <c r="B23" s="31"/>
      <c r="C23" s="32"/>
      <c r="D23" s="32"/>
      <c r="E23" s="32"/>
      <c r="F23" s="32"/>
      <c r="G23" s="32"/>
      <c r="H23" s="32"/>
      <c r="I23" s="32"/>
      <c r="J23" s="33"/>
    </row>
    <row r="24" spans="2:10" ht="18" customHeight="1">
      <c r="B24" s="3" t="s">
        <v>159</v>
      </c>
      <c r="C24" s="26">
        <v>0</v>
      </c>
      <c r="D24" s="26">
        <v>169154.98</v>
      </c>
      <c r="E24" s="26">
        <v>4900</v>
      </c>
      <c r="F24" s="26">
        <v>0</v>
      </c>
      <c r="G24" s="26">
        <v>0</v>
      </c>
      <c r="H24" s="26">
        <v>0</v>
      </c>
      <c r="I24" s="26">
        <v>0</v>
      </c>
      <c r="J24" s="27">
        <f>SUM(C24:I24)</f>
        <v>174054.98</v>
      </c>
    </row>
    <row r="25" spans="2:10" ht="6" customHeight="1">
      <c r="B25" s="31"/>
      <c r="C25" s="32"/>
      <c r="D25" s="32"/>
      <c r="E25" s="32"/>
      <c r="F25" s="32"/>
      <c r="G25" s="32"/>
      <c r="H25" s="32"/>
      <c r="I25" s="32"/>
      <c r="J25" s="33"/>
    </row>
    <row r="26" spans="2:10" ht="18" customHeight="1">
      <c r="B26" s="25" t="s">
        <v>160</v>
      </c>
      <c r="C26" s="26">
        <v>92000</v>
      </c>
      <c r="D26" s="26">
        <v>190000</v>
      </c>
      <c r="E26" s="26">
        <v>23000</v>
      </c>
      <c r="F26" s="26">
        <v>0</v>
      </c>
      <c r="G26" s="26">
        <v>0</v>
      </c>
      <c r="H26" s="26">
        <v>0</v>
      </c>
      <c r="I26" s="26">
        <v>0</v>
      </c>
      <c r="J26" s="27">
        <f>SUM(C26:I26)</f>
        <v>305000</v>
      </c>
    </row>
    <row r="27" spans="2:10" ht="6" customHeight="1">
      <c r="B27" s="31"/>
      <c r="C27" s="32"/>
      <c r="D27" s="32"/>
      <c r="E27" s="32"/>
      <c r="F27" s="32"/>
      <c r="G27" s="32"/>
      <c r="H27" s="32"/>
      <c r="I27" s="32"/>
      <c r="J27" s="33"/>
    </row>
    <row r="28" spans="2:10" ht="18" customHeight="1">
      <c r="B28" s="3" t="s">
        <v>161</v>
      </c>
      <c r="C28" s="26">
        <v>80834.89</v>
      </c>
      <c r="D28" s="26">
        <v>194362.55</v>
      </c>
      <c r="E28" s="26">
        <v>30720.18</v>
      </c>
      <c r="F28" s="26">
        <v>0</v>
      </c>
      <c r="G28" s="26">
        <v>0</v>
      </c>
      <c r="H28" s="26">
        <v>0</v>
      </c>
      <c r="I28" s="26">
        <v>0</v>
      </c>
      <c r="J28" s="27">
        <f>SUM(C28:I28)</f>
        <v>305917.62</v>
      </c>
    </row>
    <row r="29" spans="2:10" ht="6" customHeight="1">
      <c r="B29" s="31"/>
      <c r="C29" s="32"/>
      <c r="D29" s="32"/>
      <c r="E29" s="32"/>
      <c r="F29" s="32"/>
      <c r="G29" s="32"/>
      <c r="H29" s="32"/>
      <c r="I29" s="32"/>
      <c r="J29" s="33"/>
    </row>
    <row r="30" spans="2:10" ht="18" customHeight="1">
      <c r="B30" s="3" t="s">
        <v>162</v>
      </c>
      <c r="C30" s="26">
        <v>129820.81</v>
      </c>
      <c r="D30" s="26">
        <v>78925.899999999994</v>
      </c>
      <c r="E30" s="26">
        <v>7163.22</v>
      </c>
      <c r="F30" s="26">
        <v>0</v>
      </c>
      <c r="G30" s="26">
        <v>0</v>
      </c>
      <c r="H30" s="26">
        <v>0</v>
      </c>
      <c r="I30" s="26">
        <v>0</v>
      </c>
      <c r="J30" s="27">
        <f>SUM(C30:I30)</f>
        <v>215909.93</v>
      </c>
    </row>
    <row r="31" spans="2:10" ht="6" customHeight="1">
      <c r="B31" s="31"/>
      <c r="C31" s="32"/>
      <c r="D31" s="32"/>
      <c r="E31" s="32"/>
      <c r="F31" s="32"/>
      <c r="G31" s="32"/>
      <c r="H31" s="32"/>
      <c r="I31" s="32"/>
      <c r="J31" s="33"/>
    </row>
    <row r="32" spans="2:10" ht="18" customHeight="1">
      <c r="B32" s="3" t="s">
        <v>163</v>
      </c>
      <c r="C32" s="26">
        <v>219352.68</v>
      </c>
      <c r="D32" s="26">
        <v>64177.32</v>
      </c>
      <c r="E32" s="26">
        <v>10363.86</v>
      </c>
      <c r="F32" s="26">
        <v>0</v>
      </c>
      <c r="G32" s="26">
        <v>0</v>
      </c>
      <c r="H32" s="26">
        <v>0</v>
      </c>
      <c r="I32" s="26">
        <v>0</v>
      </c>
      <c r="J32" s="27">
        <f>SUM(C32:I32)</f>
        <v>293893.86</v>
      </c>
    </row>
    <row r="33" spans="2:10" ht="6" customHeight="1">
      <c r="B33" s="31"/>
      <c r="C33" s="32"/>
      <c r="D33" s="32"/>
      <c r="E33" s="32"/>
      <c r="F33" s="32"/>
      <c r="G33" s="32"/>
      <c r="H33" s="32"/>
      <c r="I33" s="32"/>
      <c r="J33" s="33"/>
    </row>
    <row r="34" spans="2:10" ht="18" customHeight="1">
      <c r="B34" s="3" t="s">
        <v>164</v>
      </c>
      <c r="C34" s="26">
        <v>119360.35</v>
      </c>
      <c r="D34" s="26">
        <v>171315.02</v>
      </c>
      <c r="E34" s="26">
        <v>0</v>
      </c>
      <c r="F34" s="26">
        <v>15379.92</v>
      </c>
      <c r="G34" s="26">
        <v>0</v>
      </c>
      <c r="H34" s="26">
        <v>0</v>
      </c>
      <c r="I34" s="26">
        <v>0</v>
      </c>
      <c r="J34" s="27">
        <f>SUM(C34:I34)</f>
        <v>306055.28999999998</v>
      </c>
    </row>
    <row r="35" spans="2:10" ht="6" customHeight="1">
      <c r="B35" s="31"/>
      <c r="C35" s="32"/>
      <c r="D35" s="32"/>
      <c r="E35" s="32"/>
      <c r="F35" s="32"/>
      <c r="G35" s="32"/>
      <c r="H35" s="32"/>
      <c r="I35" s="32"/>
      <c r="J35" s="33"/>
    </row>
    <row r="36" spans="2:10" ht="18" customHeight="1">
      <c r="B36" s="3" t="s">
        <v>165</v>
      </c>
      <c r="C36" s="26">
        <v>31413.78</v>
      </c>
      <c r="D36" s="26">
        <v>58805.35</v>
      </c>
      <c r="E36" s="26">
        <v>52846.42</v>
      </c>
      <c r="F36" s="26">
        <v>0</v>
      </c>
      <c r="G36" s="26">
        <v>0</v>
      </c>
      <c r="H36" s="26">
        <v>0</v>
      </c>
      <c r="I36" s="26">
        <v>0</v>
      </c>
      <c r="J36" s="27">
        <f>SUM(C36:I36)</f>
        <v>143065.54999999999</v>
      </c>
    </row>
    <row r="37" spans="2:10" ht="6" customHeight="1">
      <c r="B37" s="31"/>
      <c r="C37" s="32"/>
      <c r="D37" s="32"/>
      <c r="E37" s="32"/>
      <c r="F37" s="32"/>
      <c r="G37" s="32"/>
      <c r="H37" s="32"/>
      <c r="I37" s="32"/>
      <c r="J37" s="33"/>
    </row>
    <row r="38" spans="2:10" ht="18" customHeight="1">
      <c r="B38" s="3" t="s">
        <v>523</v>
      </c>
      <c r="C38" s="26">
        <v>69965.09</v>
      </c>
      <c r="D38" s="26">
        <v>218037.05</v>
      </c>
      <c r="E38" s="26">
        <v>9963</v>
      </c>
      <c r="F38" s="26">
        <v>0</v>
      </c>
      <c r="G38" s="26">
        <v>0</v>
      </c>
      <c r="H38" s="26">
        <v>0</v>
      </c>
      <c r="I38" s="26">
        <v>0</v>
      </c>
      <c r="J38" s="27">
        <f>SUM(C38:I38)</f>
        <v>297965.14</v>
      </c>
    </row>
    <row r="39" spans="2:10" ht="6" customHeight="1">
      <c r="B39" s="31"/>
      <c r="C39" s="32"/>
      <c r="D39" s="32"/>
      <c r="E39" s="32"/>
      <c r="F39" s="32"/>
      <c r="G39" s="32"/>
      <c r="H39" s="32"/>
      <c r="I39" s="32"/>
      <c r="J39" s="33"/>
    </row>
    <row r="40" spans="2:10" ht="18" customHeight="1">
      <c r="B40" s="3" t="s">
        <v>22</v>
      </c>
      <c r="C40" s="26">
        <v>115697.35</v>
      </c>
      <c r="D40" s="26">
        <v>73569.75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7">
        <f>SUM(C40:I40)</f>
        <v>189267.1</v>
      </c>
    </row>
    <row r="41" spans="2:10" ht="6" customHeight="1">
      <c r="B41" s="31"/>
      <c r="C41" s="32"/>
      <c r="D41" s="32"/>
      <c r="E41" s="32"/>
      <c r="F41" s="32"/>
      <c r="G41" s="32"/>
      <c r="H41" s="32"/>
      <c r="I41" s="32"/>
      <c r="J41" s="33"/>
    </row>
    <row r="42" spans="2:10" ht="18" customHeight="1">
      <c r="B42" s="3" t="s">
        <v>23</v>
      </c>
      <c r="C42" s="26">
        <v>111477.29</v>
      </c>
      <c r="D42" s="26">
        <v>183896.08</v>
      </c>
      <c r="E42" s="26">
        <v>3661</v>
      </c>
      <c r="F42" s="26">
        <v>0</v>
      </c>
      <c r="G42" s="26">
        <v>0</v>
      </c>
      <c r="H42" s="26">
        <v>0</v>
      </c>
      <c r="I42" s="26">
        <v>0</v>
      </c>
      <c r="J42" s="27">
        <f>SUM(C42:I42)</f>
        <v>299034.37</v>
      </c>
    </row>
    <row r="43" spans="2:10" ht="6" customHeight="1">
      <c r="B43" s="31"/>
      <c r="C43" s="32"/>
      <c r="D43" s="32"/>
      <c r="E43" s="32"/>
      <c r="F43" s="32"/>
      <c r="G43" s="32"/>
      <c r="H43" s="32"/>
      <c r="I43" s="32"/>
      <c r="J43" s="33"/>
    </row>
    <row r="44" spans="2:10" ht="18" customHeight="1">
      <c r="B44" s="3" t="s">
        <v>166</v>
      </c>
      <c r="C44" s="26">
        <v>274792.2</v>
      </c>
      <c r="D44" s="26">
        <v>157569.04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7">
        <f>SUM(C44:I44)</f>
        <v>432361.24</v>
      </c>
    </row>
    <row r="45" spans="2:10" ht="6" customHeight="1">
      <c r="B45" s="31"/>
      <c r="C45" s="32"/>
      <c r="D45" s="32"/>
      <c r="E45" s="32"/>
      <c r="F45" s="32"/>
      <c r="G45" s="32"/>
      <c r="H45" s="32"/>
      <c r="I45" s="32"/>
      <c r="J45" s="33"/>
    </row>
    <row r="46" spans="2:10" ht="18" customHeight="1">
      <c r="B46" s="3" t="s">
        <v>24</v>
      </c>
      <c r="C46" s="26">
        <v>123660</v>
      </c>
      <c r="D46" s="26">
        <v>27222.95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7">
        <f>SUM(C46:I46)</f>
        <v>150882.95000000001</v>
      </c>
    </row>
    <row r="47" spans="2:10" ht="6" customHeight="1">
      <c r="B47" s="31"/>
      <c r="C47" s="32"/>
      <c r="D47" s="32"/>
      <c r="E47" s="32"/>
      <c r="F47" s="32"/>
      <c r="G47" s="32"/>
      <c r="H47" s="32"/>
      <c r="I47" s="32"/>
      <c r="J47" s="33"/>
    </row>
    <row r="48" spans="2:10" ht="18" customHeight="1">
      <c r="B48" s="3" t="s">
        <v>3</v>
      </c>
      <c r="C48" s="26">
        <v>178714.14</v>
      </c>
      <c r="D48" s="26">
        <v>25952.18</v>
      </c>
      <c r="E48" s="26">
        <v>15320</v>
      </c>
      <c r="F48" s="26">
        <v>0</v>
      </c>
      <c r="G48" s="26">
        <v>0</v>
      </c>
      <c r="H48" s="26">
        <v>0</v>
      </c>
      <c r="I48" s="26">
        <v>0</v>
      </c>
      <c r="J48" s="27">
        <f>SUM(C48:I48)</f>
        <v>219986.32</v>
      </c>
    </row>
    <row r="49" spans="2:10" ht="6" customHeight="1">
      <c r="B49" s="31"/>
      <c r="C49" s="32"/>
      <c r="D49" s="32"/>
      <c r="E49" s="32"/>
      <c r="F49" s="32"/>
      <c r="G49" s="32"/>
      <c r="H49" s="32"/>
      <c r="I49" s="32"/>
      <c r="J49" s="33"/>
    </row>
    <row r="50" spans="2:10" ht="18" customHeight="1">
      <c r="B50" s="3" t="s">
        <v>4</v>
      </c>
      <c r="C50" s="26">
        <v>308694.09000000003</v>
      </c>
      <c r="D50" s="26">
        <v>62448.58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7">
        <f>SUM(C50:I50)</f>
        <v>371142.67000000004</v>
      </c>
    </row>
    <row r="51" spans="2:10" ht="6" customHeight="1">
      <c r="B51" s="31"/>
      <c r="C51" s="32"/>
      <c r="D51" s="32"/>
      <c r="E51" s="32"/>
      <c r="F51" s="32"/>
      <c r="G51" s="32"/>
      <c r="H51" s="32"/>
      <c r="I51" s="32"/>
      <c r="J51" s="33"/>
    </row>
    <row r="52" spans="2:10" ht="18" customHeight="1">
      <c r="B52" s="3" t="s">
        <v>5</v>
      </c>
      <c r="C52" s="26">
        <v>155886.31</v>
      </c>
      <c r="D52" s="26">
        <v>57833.19</v>
      </c>
      <c r="E52" s="26">
        <v>62503.48</v>
      </c>
      <c r="F52" s="26">
        <v>0</v>
      </c>
      <c r="G52" s="26">
        <v>0</v>
      </c>
      <c r="H52" s="26">
        <v>0</v>
      </c>
      <c r="I52" s="26">
        <v>0</v>
      </c>
      <c r="J52" s="27">
        <f>SUM(C52:I52)</f>
        <v>276222.98</v>
      </c>
    </row>
    <row r="53" spans="2:10" ht="6" customHeight="1">
      <c r="B53" s="31"/>
      <c r="C53" s="32"/>
      <c r="D53" s="32"/>
      <c r="E53" s="32"/>
      <c r="F53" s="32"/>
      <c r="G53" s="32"/>
      <c r="H53" s="32"/>
      <c r="I53" s="32"/>
      <c r="J53" s="33"/>
    </row>
    <row r="54" spans="2:10" ht="18" customHeight="1">
      <c r="B54" s="3" t="s">
        <v>25</v>
      </c>
      <c r="C54" s="26">
        <v>729149.47</v>
      </c>
      <c r="D54" s="26">
        <v>46839.65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7">
        <f>SUM(C54:I54)</f>
        <v>775989.12</v>
      </c>
    </row>
    <row r="55" spans="2:10" ht="6" customHeight="1">
      <c r="B55" s="31"/>
      <c r="C55" s="32"/>
      <c r="D55" s="32"/>
      <c r="E55" s="32"/>
      <c r="F55" s="32"/>
      <c r="G55" s="32"/>
      <c r="H55" s="32"/>
      <c r="I55" s="32"/>
      <c r="J55" s="33"/>
    </row>
    <row r="56" spans="2:10" ht="18" customHeight="1">
      <c r="B56" s="3" t="s">
        <v>167</v>
      </c>
      <c r="C56" s="26">
        <v>150783.5</v>
      </c>
      <c r="D56" s="26">
        <v>97784.6</v>
      </c>
      <c r="E56" s="26">
        <v>1782.27</v>
      </c>
      <c r="F56" s="26">
        <v>7704.72</v>
      </c>
      <c r="G56" s="26">
        <v>0</v>
      </c>
      <c r="H56" s="26">
        <v>0</v>
      </c>
      <c r="I56" s="26">
        <v>0</v>
      </c>
      <c r="J56" s="27">
        <f>SUM(C56:I56)</f>
        <v>258055.09</v>
      </c>
    </row>
    <row r="57" spans="2:10" ht="6" customHeight="1">
      <c r="B57" s="31"/>
      <c r="C57" s="32"/>
      <c r="D57" s="32"/>
      <c r="E57" s="32"/>
      <c r="F57" s="32"/>
      <c r="G57" s="32"/>
      <c r="H57" s="32"/>
      <c r="I57" s="32"/>
      <c r="J57" s="33"/>
    </row>
    <row r="58" spans="2:10" ht="18" customHeight="1">
      <c r="B58" s="3" t="s">
        <v>259</v>
      </c>
      <c r="C58" s="26">
        <v>86790.71</v>
      </c>
      <c r="D58" s="26">
        <v>132495</v>
      </c>
      <c r="E58" s="26">
        <v>21533.83</v>
      </c>
      <c r="F58" s="26">
        <v>0</v>
      </c>
      <c r="G58" s="26">
        <v>0</v>
      </c>
      <c r="H58" s="26">
        <v>0</v>
      </c>
      <c r="I58" s="26">
        <v>0</v>
      </c>
      <c r="J58" s="27">
        <f>SUM(C58:I58)</f>
        <v>240819.54000000004</v>
      </c>
    </row>
    <row r="59" spans="2:10" ht="6" customHeight="1">
      <c r="B59" s="31"/>
      <c r="C59" s="32"/>
      <c r="D59" s="32"/>
      <c r="E59" s="32"/>
      <c r="F59" s="32"/>
      <c r="G59" s="32"/>
      <c r="H59" s="32"/>
      <c r="I59" s="32"/>
      <c r="J59" s="33"/>
    </row>
    <row r="60" spans="2:10" ht="18" customHeight="1">
      <c r="B60" s="3" t="s">
        <v>168</v>
      </c>
      <c r="C60" s="26">
        <v>22510.86</v>
      </c>
      <c r="D60" s="26">
        <v>2550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7">
        <f>SUM(C60:I60)</f>
        <v>25060.86</v>
      </c>
    </row>
    <row r="61" spans="2:10" ht="6" customHeight="1">
      <c r="B61" s="31"/>
      <c r="C61" s="32"/>
      <c r="D61" s="32"/>
      <c r="E61" s="32"/>
      <c r="F61" s="32"/>
      <c r="G61" s="32"/>
      <c r="H61" s="32"/>
      <c r="I61" s="32"/>
      <c r="J61" s="33"/>
    </row>
    <row r="62" spans="2:10" ht="18" customHeight="1">
      <c r="B62" s="3" t="s">
        <v>6</v>
      </c>
      <c r="C62" s="26">
        <v>101182.23</v>
      </c>
      <c r="D62" s="26">
        <v>52411.199999999997</v>
      </c>
      <c r="E62" s="26">
        <v>36521.839999999997</v>
      </c>
      <c r="F62" s="26">
        <v>0</v>
      </c>
      <c r="G62" s="26">
        <v>0</v>
      </c>
      <c r="H62" s="26">
        <v>0</v>
      </c>
      <c r="I62" s="26">
        <v>45000</v>
      </c>
      <c r="J62" s="27">
        <f>SUM(C62:I62)</f>
        <v>235115.27</v>
      </c>
    </row>
    <row r="63" spans="2:10" ht="6" customHeight="1">
      <c r="B63" s="31"/>
      <c r="C63" s="32"/>
      <c r="D63" s="32"/>
      <c r="E63" s="32"/>
      <c r="F63" s="32"/>
      <c r="G63" s="32"/>
      <c r="H63" s="32"/>
      <c r="I63" s="32"/>
      <c r="J63" s="33"/>
    </row>
    <row r="64" spans="2:10" ht="18" customHeight="1">
      <c r="B64" s="3" t="s">
        <v>7</v>
      </c>
      <c r="C64" s="26">
        <v>15077.55</v>
      </c>
      <c r="D64" s="26">
        <v>57399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7">
        <f>SUM(C64:I64)</f>
        <v>72476.55</v>
      </c>
    </row>
    <row r="65" spans="2:10" ht="6" customHeight="1">
      <c r="B65" s="31"/>
      <c r="C65" s="32"/>
      <c r="D65" s="32"/>
      <c r="E65" s="32"/>
      <c r="F65" s="32"/>
      <c r="G65" s="32"/>
      <c r="H65" s="32"/>
      <c r="I65" s="32"/>
      <c r="J65" s="33"/>
    </row>
    <row r="66" spans="2:10" ht="18" customHeight="1">
      <c r="B66" s="3" t="s">
        <v>10</v>
      </c>
      <c r="C66" s="26">
        <v>247632.13</v>
      </c>
      <c r="D66" s="26">
        <v>176015.06</v>
      </c>
      <c r="E66" s="26">
        <v>0</v>
      </c>
      <c r="F66" s="26">
        <v>0</v>
      </c>
      <c r="G66" s="26">
        <v>0</v>
      </c>
      <c r="H66" s="26">
        <v>0</v>
      </c>
      <c r="I66" s="26">
        <v>0</v>
      </c>
      <c r="J66" s="27">
        <f>SUM(C66:I66)</f>
        <v>423647.19</v>
      </c>
    </row>
    <row r="67" spans="2:10" ht="6" customHeight="1">
      <c r="B67" s="31"/>
      <c r="C67" s="32"/>
      <c r="D67" s="32"/>
      <c r="E67" s="32"/>
      <c r="F67" s="32"/>
      <c r="G67" s="32"/>
      <c r="H67" s="32"/>
      <c r="I67" s="32"/>
      <c r="J67" s="33"/>
    </row>
    <row r="68" spans="2:10" ht="18" customHeight="1">
      <c r="B68" s="3" t="s">
        <v>8</v>
      </c>
      <c r="C68" s="26">
        <v>0</v>
      </c>
      <c r="D68" s="26">
        <v>6968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7">
        <f t="shared" ref="J68:J92" si="0">SUM(C68:I68)</f>
        <v>6968</v>
      </c>
    </row>
    <row r="69" spans="2:10" ht="6" customHeight="1">
      <c r="B69" s="31"/>
      <c r="C69" s="32"/>
      <c r="D69" s="32"/>
      <c r="E69" s="32"/>
      <c r="F69" s="32"/>
      <c r="G69" s="32"/>
      <c r="H69" s="32"/>
      <c r="I69" s="32"/>
      <c r="J69" s="33"/>
    </row>
    <row r="70" spans="2:10" ht="18" customHeight="1">
      <c r="B70" s="3" t="s">
        <v>169</v>
      </c>
      <c r="C70" s="26">
        <v>20916.53</v>
      </c>
      <c r="D70" s="26">
        <v>16594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7">
        <f t="shared" si="0"/>
        <v>37510.53</v>
      </c>
    </row>
    <row r="71" spans="2:10" ht="6" customHeight="1">
      <c r="B71" s="31"/>
      <c r="C71" s="32"/>
      <c r="D71" s="32"/>
      <c r="E71" s="32"/>
      <c r="F71" s="32"/>
      <c r="G71" s="32"/>
      <c r="H71" s="32"/>
      <c r="I71" s="32"/>
      <c r="J71" s="33"/>
    </row>
    <row r="72" spans="2:10" ht="18" customHeight="1">
      <c r="B72" s="3" t="s">
        <v>15</v>
      </c>
      <c r="C72" s="26">
        <v>21104.75</v>
      </c>
      <c r="D72" s="26">
        <v>50420</v>
      </c>
      <c r="E72" s="26">
        <v>15347.32</v>
      </c>
      <c r="F72" s="26">
        <v>0</v>
      </c>
      <c r="G72" s="26">
        <v>0</v>
      </c>
      <c r="H72" s="26">
        <v>0</v>
      </c>
      <c r="I72" s="26">
        <v>0</v>
      </c>
      <c r="J72" s="27">
        <f t="shared" si="0"/>
        <v>86872.07</v>
      </c>
    </row>
    <row r="73" spans="2:10" ht="6" customHeight="1">
      <c r="B73" s="31"/>
      <c r="C73" s="32"/>
      <c r="D73" s="32"/>
      <c r="E73" s="32"/>
      <c r="F73" s="32"/>
      <c r="G73" s="32"/>
      <c r="H73" s="32"/>
      <c r="I73" s="32"/>
      <c r="J73" s="33"/>
    </row>
    <row r="74" spans="2:10" ht="18" customHeight="1">
      <c r="B74" s="3" t="s">
        <v>16</v>
      </c>
      <c r="C74" s="26">
        <v>1353</v>
      </c>
      <c r="D74" s="26">
        <v>18600</v>
      </c>
      <c r="E74" s="26">
        <v>0</v>
      </c>
      <c r="F74" s="26">
        <v>0</v>
      </c>
      <c r="G74" s="26">
        <v>0</v>
      </c>
      <c r="H74" s="26">
        <v>0</v>
      </c>
      <c r="I74" s="26">
        <v>0</v>
      </c>
      <c r="J74" s="27">
        <f t="shared" si="0"/>
        <v>19953</v>
      </c>
    </row>
    <row r="75" spans="2:10" ht="6" customHeight="1">
      <c r="B75" s="31"/>
      <c r="C75" s="32"/>
      <c r="D75" s="32"/>
      <c r="E75" s="32"/>
      <c r="F75" s="32"/>
      <c r="G75" s="32"/>
      <c r="H75" s="32"/>
      <c r="I75" s="32"/>
      <c r="J75" s="33"/>
    </row>
    <row r="76" spans="2:10" ht="18" customHeight="1">
      <c r="B76" s="3" t="s">
        <v>17</v>
      </c>
      <c r="C76" s="26">
        <v>0</v>
      </c>
      <c r="D76" s="26">
        <v>12981.15</v>
      </c>
      <c r="E76" s="26">
        <v>0</v>
      </c>
      <c r="F76" s="26">
        <v>0</v>
      </c>
      <c r="G76" s="26">
        <v>0</v>
      </c>
      <c r="H76" s="26">
        <v>0</v>
      </c>
      <c r="I76" s="26">
        <v>0</v>
      </c>
      <c r="J76" s="27">
        <f t="shared" si="0"/>
        <v>12981.15</v>
      </c>
    </row>
    <row r="77" spans="2:10" ht="6" customHeight="1">
      <c r="B77" s="31"/>
      <c r="C77" s="32"/>
      <c r="D77" s="32"/>
      <c r="E77" s="32"/>
      <c r="F77" s="32"/>
      <c r="G77" s="32"/>
      <c r="H77" s="32"/>
      <c r="I77" s="32"/>
      <c r="J77" s="33"/>
    </row>
    <row r="78" spans="2:10" ht="18" customHeight="1">
      <c r="B78" s="3" t="s">
        <v>18</v>
      </c>
      <c r="C78" s="26">
        <v>7138</v>
      </c>
      <c r="D78" s="26">
        <v>0</v>
      </c>
      <c r="E78" s="26">
        <v>0</v>
      </c>
      <c r="F78" s="26">
        <v>0</v>
      </c>
      <c r="G78" s="26">
        <v>0</v>
      </c>
      <c r="H78" s="26">
        <v>0</v>
      </c>
      <c r="I78" s="26">
        <v>0</v>
      </c>
      <c r="J78" s="27">
        <f t="shared" si="0"/>
        <v>7138</v>
      </c>
    </row>
    <row r="79" spans="2:10" ht="6" customHeight="1">
      <c r="B79" s="31"/>
      <c r="C79" s="32"/>
      <c r="D79" s="32"/>
      <c r="E79" s="32"/>
      <c r="F79" s="32"/>
      <c r="G79" s="32"/>
      <c r="H79" s="32"/>
      <c r="I79" s="32"/>
      <c r="J79" s="33"/>
    </row>
    <row r="80" spans="2:10" ht="18" customHeight="1">
      <c r="B80" s="3" t="s">
        <v>247</v>
      </c>
      <c r="C80" s="26">
        <v>17737.84</v>
      </c>
      <c r="D80" s="26">
        <v>10428.77</v>
      </c>
      <c r="E80" s="26">
        <v>10700</v>
      </c>
      <c r="F80" s="26">
        <v>0</v>
      </c>
      <c r="G80" s="26">
        <v>0</v>
      </c>
      <c r="H80" s="26">
        <v>0</v>
      </c>
      <c r="I80" s="26">
        <v>0</v>
      </c>
      <c r="J80" s="27">
        <f t="shared" si="0"/>
        <v>38866.61</v>
      </c>
    </row>
    <row r="81" spans="2:10" ht="6" customHeight="1">
      <c r="B81" s="31"/>
      <c r="C81" s="32"/>
      <c r="D81" s="32"/>
      <c r="E81" s="32"/>
      <c r="F81" s="32"/>
      <c r="G81" s="32"/>
      <c r="H81" s="32"/>
      <c r="I81" s="32"/>
      <c r="J81" s="33"/>
    </row>
    <row r="82" spans="2:10" ht="18" customHeight="1">
      <c r="B82" s="3" t="s">
        <v>19</v>
      </c>
      <c r="C82" s="26">
        <v>31566.27</v>
      </c>
      <c r="D82" s="26">
        <v>24225.55</v>
      </c>
      <c r="E82" s="26">
        <v>0</v>
      </c>
      <c r="F82" s="26">
        <v>0</v>
      </c>
      <c r="G82" s="26">
        <v>0</v>
      </c>
      <c r="H82" s="26">
        <v>0</v>
      </c>
      <c r="I82" s="26">
        <v>0</v>
      </c>
      <c r="J82" s="27">
        <f t="shared" si="0"/>
        <v>55791.82</v>
      </c>
    </row>
    <row r="83" spans="2:10" ht="6" customHeight="1">
      <c r="B83" s="31"/>
      <c r="C83" s="32"/>
      <c r="D83" s="32"/>
      <c r="E83" s="32"/>
      <c r="F83" s="32"/>
      <c r="G83" s="32"/>
      <c r="H83" s="32"/>
      <c r="I83" s="32"/>
      <c r="J83" s="33"/>
    </row>
    <row r="84" spans="2:10" ht="18" customHeight="1">
      <c r="B84" s="3" t="s">
        <v>20</v>
      </c>
      <c r="C84" s="26">
        <v>16931.740000000002</v>
      </c>
      <c r="D84" s="26">
        <v>17798</v>
      </c>
      <c r="E84" s="26">
        <v>4900</v>
      </c>
      <c r="F84" s="26">
        <v>0</v>
      </c>
      <c r="G84" s="26">
        <v>0</v>
      </c>
      <c r="H84" s="26">
        <v>0</v>
      </c>
      <c r="I84" s="26">
        <v>0</v>
      </c>
      <c r="J84" s="27">
        <f t="shared" si="0"/>
        <v>39629.740000000005</v>
      </c>
    </row>
    <row r="85" spans="2:10" ht="6" customHeight="1">
      <c r="B85" s="31"/>
      <c r="C85" s="32"/>
      <c r="D85" s="32"/>
      <c r="E85" s="32"/>
      <c r="F85" s="32"/>
      <c r="G85" s="32"/>
      <c r="H85" s="32"/>
      <c r="I85" s="32"/>
      <c r="J85" s="33"/>
    </row>
    <row r="86" spans="2:10" ht="18" customHeight="1">
      <c r="B86" s="3" t="s">
        <v>21</v>
      </c>
      <c r="C86" s="26">
        <v>3695.98</v>
      </c>
      <c r="D86" s="26">
        <v>32998.980000000003</v>
      </c>
      <c r="E86" s="26">
        <v>0</v>
      </c>
      <c r="F86" s="26">
        <v>0</v>
      </c>
      <c r="G86" s="26">
        <v>0</v>
      </c>
      <c r="H86" s="26">
        <v>0</v>
      </c>
      <c r="I86" s="26">
        <v>0</v>
      </c>
      <c r="J86" s="27">
        <f t="shared" si="0"/>
        <v>36694.960000000006</v>
      </c>
    </row>
    <row r="87" spans="2:10" ht="6" customHeight="1">
      <c r="B87" s="31"/>
      <c r="C87" s="32"/>
      <c r="D87" s="32"/>
      <c r="E87" s="32"/>
      <c r="F87" s="32"/>
      <c r="G87" s="32"/>
      <c r="H87" s="32"/>
      <c r="I87" s="32"/>
      <c r="J87" s="33"/>
    </row>
    <row r="88" spans="2:10" ht="18" customHeight="1">
      <c r="B88" s="3" t="s">
        <v>14</v>
      </c>
      <c r="C88" s="26">
        <v>266684.03999999998</v>
      </c>
      <c r="D88" s="26">
        <v>78902.28</v>
      </c>
      <c r="E88" s="26">
        <v>150527.26999999999</v>
      </c>
      <c r="F88" s="26">
        <v>0</v>
      </c>
      <c r="G88" s="26">
        <v>0</v>
      </c>
      <c r="H88" s="26">
        <v>0</v>
      </c>
      <c r="I88" s="26">
        <v>0</v>
      </c>
      <c r="J88" s="27">
        <f t="shared" si="0"/>
        <v>496113.58999999997</v>
      </c>
    </row>
    <row r="89" spans="2:10" ht="6" customHeight="1">
      <c r="B89" s="31"/>
      <c r="C89" s="32"/>
      <c r="D89" s="32"/>
      <c r="E89" s="32"/>
      <c r="F89" s="32"/>
      <c r="G89" s="32"/>
      <c r="H89" s="32"/>
      <c r="I89" s="32"/>
      <c r="J89" s="33"/>
    </row>
    <row r="90" spans="2:10" ht="18" customHeight="1">
      <c r="B90" s="3" t="s">
        <v>1</v>
      </c>
      <c r="C90" s="26">
        <v>461132.44</v>
      </c>
      <c r="D90" s="26">
        <v>12361.5</v>
      </c>
      <c r="E90" s="26">
        <v>0</v>
      </c>
      <c r="F90" s="26">
        <v>0</v>
      </c>
      <c r="G90" s="26">
        <v>0</v>
      </c>
      <c r="H90" s="26">
        <v>0</v>
      </c>
      <c r="I90" s="26">
        <v>8364</v>
      </c>
      <c r="J90" s="27">
        <f t="shared" si="0"/>
        <v>481857.94</v>
      </c>
    </row>
    <row r="91" spans="2:10" ht="6" customHeight="1">
      <c r="B91" s="31"/>
      <c r="C91" s="32"/>
      <c r="D91" s="32"/>
      <c r="E91" s="32"/>
      <c r="F91" s="32"/>
      <c r="G91" s="32"/>
      <c r="H91" s="32"/>
      <c r="I91" s="32"/>
      <c r="J91" s="33"/>
    </row>
    <row r="92" spans="2:10" ht="18" customHeight="1">
      <c r="B92" s="3" t="s">
        <v>2</v>
      </c>
      <c r="C92" s="26">
        <v>74991.64</v>
      </c>
      <c r="D92" s="26">
        <v>111777.1</v>
      </c>
      <c r="E92" s="26">
        <v>29510</v>
      </c>
      <c r="F92" s="26">
        <v>0</v>
      </c>
      <c r="G92" s="26">
        <v>0</v>
      </c>
      <c r="H92" s="26">
        <v>0</v>
      </c>
      <c r="I92" s="26">
        <v>0</v>
      </c>
      <c r="J92" s="27">
        <f t="shared" si="0"/>
        <v>216278.74</v>
      </c>
    </row>
    <row r="93" spans="2:10" ht="6" customHeight="1">
      <c r="B93" s="89"/>
      <c r="C93" s="93"/>
      <c r="D93" s="93"/>
      <c r="E93" s="93"/>
      <c r="F93" s="93"/>
      <c r="G93" s="93"/>
      <c r="H93" s="93"/>
      <c r="I93" s="93"/>
      <c r="J93" s="95"/>
    </row>
    <row r="94" spans="2:10" ht="25.05" customHeight="1">
      <c r="B94" s="28"/>
      <c r="C94" s="29">
        <f>SUM(C4:C92)</f>
        <v>5614214.6900000013</v>
      </c>
      <c r="D94" s="29">
        <f t="shared" ref="D94:I94" si="1">SUM(D4:D92)</f>
        <v>4063901.3400000003</v>
      </c>
      <c r="E94" s="29">
        <f t="shared" si="1"/>
        <v>586829.24</v>
      </c>
      <c r="F94" s="29">
        <f t="shared" si="1"/>
        <v>23084.639999999999</v>
      </c>
      <c r="G94" s="29">
        <f t="shared" si="1"/>
        <v>0</v>
      </c>
      <c r="H94" s="29">
        <f t="shared" si="1"/>
        <v>0</v>
      </c>
      <c r="I94" s="29">
        <f t="shared" si="1"/>
        <v>53364</v>
      </c>
      <c r="J94" s="30">
        <f>SUM(J4:J92)</f>
        <v>10341393.91</v>
      </c>
    </row>
    <row r="95" spans="2:10" ht="6" customHeight="1"/>
    <row r="96" spans="2:10" ht="18" customHeight="1"/>
    <row r="97" ht="18" customHeight="1"/>
    <row r="98" ht="18" customHeight="1"/>
    <row r="99" ht="18" customHeight="1"/>
    <row r="100" ht="18" customHeight="1"/>
    <row r="101" ht="18" customHeight="1"/>
    <row r="102" ht="18" customHeight="1"/>
    <row r="103" ht="18" customHeight="1"/>
    <row r="104" ht="18" customHeight="1"/>
    <row r="105" ht="18" customHeight="1"/>
    <row r="106" ht="18" customHeight="1"/>
    <row r="107" ht="18" customHeight="1"/>
    <row r="108" ht="18" customHeight="1"/>
    <row r="109" ht="18" customHeight="1"/>
    <row r="110" ht="18" customHeight="1"/>
    <row r="111" ht="18" customHeight="1"/>
    <row r="112" ht="18" customHeight="1"/>
    <row r="113" ht="18" customHeight="1"/>
    <row r="114" ht="18" customHeight="1"/>
    <row r="115" ht="18" customHeight="1"/>
    <row r="116" ht="18" customHeight="1"/>
    <row r="117" ht="18" customHeight="1"/>
  </sheetData>
  <pageMargins left="0.23622047244094491" right="0.23622047244094491" top="0.74803149606299213" bottom="0.74803149606299213" header="0.31496062992125984" footer="0.31496062992125984"/>
  <pageSetup paperSize="8" scale="83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2</vt:i4>
      </vt:variant>
    </vt:vector>
  </HeadingPairs>
  <TitlesOfParts>
    <vt:vector size="7" baseType="lpstr">
      <vt:lpstr>Lokalizacje</vt:lpstr>
      <vt:lpstr>Budynki</vt:lpstr>
      <vt:lpstr>Budowle</vt:lpstr>
      <vt:lpstr>Wartości AR</vt:lpstr>
      <vt:lpstr>Wartości EEI</vt:lpstr>
      <vt:lpstr>Budowle!Obszar_wydruku</vt:lpstr>
      <vt:lpstr>Lokalizacje!Obszar_wydruku</vt:lpstr>
    </vt:vector>
  </TitlesOfParts>
  <Company>PIGIMiUR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Polska Izba Gospodarcza Import. Masz. i Urz. Roln.</dc:creator>
  <cp:lastModifiedBy>Daniel Więcławski</cp:lastModifiedBy>
  <cp:lastPrinted>2024-02-23T07:57:56Z</cp:lastPrinted>
  <dcterms:created xsi:type="dcterms:W3CDTF">2001-12-11T14:11:22Z</dcterms:created>
  <dcterms:modified xsi:type="dcterms:W3CDTF">2024-10-08T08:39:19Z</dcterms:modified>
</cp:coreProperties>
</file>