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m_chylinski_stbu_pl/Documents/Pulpit/Klienci/Miasto Radom/2025/Oświata/"/>
    </mc:Choice>
  </mc:AlternateContent>
  <xr:revisionPtr revIDLastSave="31" documentId="11_AD4DADEC636C813AC809E4D6109D7EFA5BDEDD97" xr6:coauthVersionLast="47" xr6:coauthVersionMax="47" xr10:uidLastSave="{88AC6DD6-D47D-4B4E-B8AD-DAFC9EAA0208}"/>
  <bookViews>
    <workbookView xWindow="-110" yWindow="-110" windowWidth="19420" windowHeight="1042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L25" i="1"/>
  <c r="L24" i="1"/>
  <c r="L23" i="1"/>
  <c r="L21" i="1"/>
  <c r="L19" i="1"/>
  <c r="L17" i="1"/>
  <c r="L14" i="1"/>
  <c r="L11" i="1"/>
  <c r="L10" i="1"/>
  <c r="L9" i="1"/>
  <c r="L8" i="1"/>
</calcChain>
</file>

<file path=xl/sharedStrings.xml><?xml version="1.0" encoding="utf-8"?>
<sst xmlns="http://schemas.openxmlformats.org/spreadsheetml/2006/main" count="234" uniqueCount="155">
  <si>
    <t>Lp.</t>
  </si>
  <si>
    <t>Nazwa jednostki
właściciel w dowodzie rej.</t>
  </si>
  <si>
    <t>Nr rejestracyjny</t>
  </si>
  <si>
    <t>Nr nadwozia</t>
  </si>
  <si>
    <t>Marka, typ, model</t>
  </si>
  <si>
    <t>Rodzaj pojazdu</t>
  </si>
  <si>
    <t>Rok produkcji</t>
  </si>
  <si>
    <t>data I rejestracji</t>
  </si>
  <si>
    <t>pojemność</t>
  </si>
  <si>
    <t>DMC</t>
  </si>
  <si>
    <t>moc</t>
  </si>
  <si>
    <t>Ładowność</t>
  </si>
  <si>
    <t>Ilość miejsc</t>
  </si>
  <si>
    <t>Czy pojazd służy do nauki jazdy? (TAK/NIE)</t>
  </si>
  <si>
    <t>Przebieg (km/mth)</t>
  </si>
  <si>
    <t>Suma ubezpieczenia AC</t>
  </si>
  <si>
    <t>PUBLICZNA SZKOŁA PODSTAWOWA NR 14 INTEGRACYJNA IM. JANA PAWŁA II W RADOMIU</t>
  </si>
  <si>
    <t>WR 3436N</t>
  </si>
  <si>
    <t>W0LJBHB6BV605154</t>
  </si>
  <si>
    <t>OPEL, X83, VIVARO</t>
  </si>
  <si>
    <t>M1 SAMOCHÓD OSOBOWY</t>
  </si>
  <si>
    <t>NIE</t>
  </si>
  <si>
    <t>173425</t>
  </si>
  <si>
    <t>nie</t>
  </si>
  <si>
    <t>Zespół Szkół Samochodowych</t>
  </si>
  <si>
    <t>WR 0670E</t>
  </si>
  <si>
    <t>SJNFBAK12U2258567</t>
  </si>
  <si>
    <t>NISSAN MICRA K12</t>
  </si>
  <si>
    <t>OSOBOWY</t>
  </si>
  <si>
    <t>TAK</t>
  </si>
  <si>
    <t>180702</t>
  </si>
  <si>
    <t>WR 1780H</t>
  </si>
  <si>
    <t>ZFA19900001548696</t>
  </si>
  <si>
    <t>FIAT PUNTO</t>
  </si>
  <si>
    <t>57 kW</t>
  </si>
  <si>
    <t>167000</t>
  </si>
  <si>
    <t>WR5890N</t>
  </si>
  <si>
    <t>NLHBA51BADZ210961</t>
  </si>
  <si>
    <t>HYUNDAI I20</t>
  </si>
  <si>
    <t>62,50 kW</t>
  </si>
  <si>
    <t>151500</t>
  </si>
  <si>
    <t>WR 593AL</t>
  </si>
  <si>
    <t>NLHB251BAKZ487115</t>
  </si>
  <si>
    <t>61,80 kW</t>
  </si>
  <si>
    <t>75000</t>
  </si>
  <si>
    <t>WR0189N</t>
  </si>
  <si>
    <t>SUF126A0037203206</t>
  </si>
  <si>
    <t>FIAT126ELX</t>
  </si>
  <si>
    <t>bd</t>
  </si>
  <si>
    <t>139942</t>
  </si>
  <si>
    <t>ROD6362</t>
  </si>
  <si>
    <t>WF0KXXGBVKLJ20402</t>
  </si>
  <si>
    <t>FORD TRANSIT</t>
  </si>
  <si>
    <t>8001</t>
  </si>
  <si>
    <t>WR0491F</t>
  </si>
  <si>
    <t>WV2ZZZ28ZHH013212</t>
  </si>
  <si>
    <t>VOLKSWAGEN</t>
  </si>
  <si>
    <t>DOSTAWCZY</t>
  </si>
  <si>
    <t>112080</t>
  </si>
  <si>
    <t>WR6882M</t>
  </si>
  <si>
    <t>SUP115CC602310598</t>
  </si>
  <si>
    <t>FSO WARSZAWA125P</t>
  </si>
  <si>
    <t>99965</t>
  </si>
  <si>
    <t>WR1488T</t>
  </si>
  <si>
    <t>SJNBAAN16U0475172</t>
  </si>
  <si>
    <t>NISSAN ALMERA 1,5</t>
  </si>
  <si>
    <t>nd</t>
  </si>
  <si>
    <t>119933</t>
  </si>
  <si>
    <t>WR0174</t>
  </si>
  <si>
    <t>4187781</t>
  </si>
  <si>
    <t xml:space="preserve">MZ </t>
  </si>
  <si>
    <t>MOTOR</t>
  </si>
  <si>
    <t>WR373G</t>
  </si>
  <si>
    <t>VTTBK211100104102</t>
  </si>
  <si>
    <t>SUZUKI GS 500</t>
  </si>
  <si>
    <t>35,1 kW</t>
  </si>
  <si>
    <t>45920</t>
  </si>
  <si>
    <t>ROP3401</t>
  </si>
  <si>
    <t>00045</t>
  </si>
  <si>
    <t>NIEWIADÓW N2000</t>
  </si>
  <si>
    <t>PRZYCZEPA</t>
  </si>
  <si>
    <t>BD</t>
  </si>
  <si>
    <t>-</t>
  </si>
  <si>
    <t>WR99228</t>
  </si>
  <si>
    <t>SXE7GCDSJAA002286</t>
  </si>
  <si>
    <t>NEPTUN SORELPOL SA23</t>
  </si>
  <si>
    <t>ROP2483</t>
  </si>
  <si>
    <t>456</t>
  </si>
  <si>
    <t>NIEWIADÓW N610</t>
  </si>
  <si>
    <t>WR095AA</t>
  </si>
  <si>
    <t>VF1FLBVB69V336787</t>
  </si>
  <si>
    <t>RENAULT TRAFIC</t>
  </si>
  <si>
    <t>107 kW</t>
  </si>
  <si>
    <t>71283</t>
  </si>
  <si>
    <t>Gmina Miasta Radomia</t>
  </si>
  <si>
    <t>WR 9740A</t>
  </si>
  <si>
    <t>WV2ZZZ7HZ7H123810</t>
  </si>
  <si>
    <t>SAMOCHÓD OSOBOWY</t>
  </si>
  <si>
    <t>1896 cm³</t>
  </si>
  <si>
    <t>2880 kg</t>
  </si>
  <si>
    <t>105 KM</t>
  </si>
  <si>
    <t>491036</t>
  </si>
  <si>
    <t>Zespół Szkół Specjalnych                i Placówek Oświatowych</t>
  </si>
  <si>
    <t>WR 6137 T</t>
  </si>
  <si>
    <t>ZFA25000002241569</t>
  </si>
  <si>
    <t>Fiat Ducato</t>
  </si>
  <si>
    <t>autobus</t>
  </si>
  <si>
    <t>2287 cm³</t>
  </si>
  <si>
    <t>4005 kg</t>
  </si>
  <si>
    <t>109 KM</t>
  </si>
  <si>
    <t>250695</t>
  </si>
  <si>
    <t>WR 557 EW</t>
  </si>
  <si>
    <t>WV2ZZZ7HZBH014183</t>
  </si>
  <si>
    <t>1968 cm³</t>
  </si>
  <si>
    <t>2800 kg</t>
  </si>
  <si>
    <t>62 KM</t>
  </si>
  <si>
    <t>331770</t>
  </si>
  <si>
    <t>WR 7091T</t>
  </si>
  <si>
    <t>WV1ZZZ2DZ4H007029</t>
  </si>
  <si>
    <t>3850 KG</t>
  </si>
  <si>
    <t>80 KM</t>
  </si>
  <si>
    <t>480700</t>
  </si>
  <si>
    <t>WR74201</t>
  </si>
  <si>
    <t>WV2ZZZ7HZ6X014539</t>
  </si>
  <si>
    <t>bus</t>
  </si>
  <si>
    <t>03.11.2005</t>
  </si>
  <si>
    <t>1.9 TDI</t>
  </si>
  <si>
    <t>77 kW</t>
  </si>
  <si>
    <t>358910</t>
  </si>
  <si>
    <t>BRAK</t>
  </si>
  <si>
    <t>CEDRUS CHALLENGE                            AJ 92/16H</t>
  </si>
  <si>
    <t>CIĄGNICZEK KOSIARKA                     (+ LEMIESZ DO ODŚNIEŻANIA)</t>
  </si>
  <si>
    <t>brak</t>
  </si>
  <si>
    <t>WR 170GW</t>
  </si>
  <si>
    <t>MERCUS MB SPRINTER D WS30</t>
  </si>
  <si>
    <t>Autobus</t>
  </si>
  <si>
    <t>Volkswagen  transporter T5</t>
  </si>
  <si>
    <t>AJ 13687</t>
  </si>
  <si>
    <t>Początek okresu ubezpieczenia</t>
  </si>
  <si>
    <t>Koniec okresu ubezpieczenia</t>
  </si>
  <si>
    <t xml:space="preserve">2025-06-07,  NNW 2025-03-17 </t>
  </si>
  <si>
    <t>Zakres ubezpieczenia</t>
  </si>
  <si>
    <t>Volkswagen Transporter</t>
  </si>
  <si>
    <t>Volkswagen LT</t>
  </si>
  <si>
    <t xml:space="preserve">OC 2025-07-19,     AC, NNW, Ass 2025-09-10 </t>
  </si>
  <si>
    <t xml:space="preserve">Specjalny Ośrodek  Szkolno-Wychowawczy im. Janusza Korczaka </t>
  </si>
  <si>
    <t xml:space="preserve">Zespół Szkół Specjalnych i Placówek Oświatowych </t>
  </si>
  <si>
    <t xml:space="preserve">OC </t>
  </si>
  <si>
    <t>OC,AC, NNW, Ass bezskładkowy</t>
  </si>
  <si>
    <t>OC, AC, NNW Ass rozszerzony</t>
  </si>
  <si>
    <t>OC,AC, NNW</t>
  </si>
  <si>
    <t xml:space="preserve">OC,AC, NNW, </t>
  </si>
  <si>
    <t>OC,AC, NNW, Ass rozszerzony</t>
  </si>
  <si>
    <t xml:space="preserve">Publiczna Szkoła Podstawowa Nr 14 Integracyjna im. Jana Pawła II </t>
  </si>
  <si>
    <t xml:space="preserve">Zespół Szkół Samochodowych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</si>
</sst>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Cambria"/>
      <family val="1"/>
      <charset val="238"/>
    </font>
    <font>
      <sz val="11"/>
      <name val="Calibri"/>
      <family val="2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 style="thin">
        <color rgb="FF00205B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3" borderId="1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4" fontId="5" fillId="3" borderId="2" xfId="0" applyNumberFormat="1" applyFont="1" applyFill="1" applyBorder="1" applyAlignment="1">
      <alignment horizontal="center" vertical="center" wrapText="1"/>
    </xf>
    <xf numFmtId="14" fontId="5" fillId="3" borderId="3" xfId="0" applyNumberFormat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/>
    </xf>
    <xf numFmtId="14" fontId="7" fillId="0" borderId="8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/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14" fontId="8" fillId="2" borderId="7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4" fontId="7" fillId="0" borderId="7" xfId="2" applyFont="1" applyFill="1" applyBorder="1" applyAlignment="1">
      <alignment horizontal="center" vertical="center"/>
    </xf>
    <xf numFmtId="44" fontId="7" fillId="0" borderId="0" xfId="2" applyFont="1" applyFill="1"/>
    <xf numFmtId="14" fontId="7" fillId="0" borderId="7" xfId="0" applyNumberFormat="1" applyFont="1" applyBorder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/>
    </xf>
    <xf numFmtId="14" fontId="8" fillId="0" borderId="7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Walutowy" xfId="2" builtinId="4"/>
  </cellStyles>
  <dxfs count="12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"/>
  <sheetViews>
    <sheetView tabSelected="1" zoomScaleNormal="100" workbookViewId="0">
      <selection activeCell="C4" sqref="C4"/>
    </sheetView>
  </sheetViews>
  <sheetFormatPr defaultRowHeight="14.5" x14ac:dyDescent="0.35"/>
  <cols>
    <col min="1" max="1" width="8.90625" style="2" bestFit="1" customWidth="1"/>
    <col min="2" max="2" width="19.453125" style="2" customWidth="1"/>
    <col min="3" max="3" width="11.26953125" style="2" customWidth="1"/>
    <col min="4" max="5" width="21.1796875" style="2" bestFit="1" customWidth="1"/>
    <col min="6" max="6" width="20.26953125" style="2" customWidth="1"/>
    <col min="7" max="7" width="8.90625" style="2" bestFit="1" customWidth="1"/>
    <col min="8" max="8" width="9" style="2" bestFit="1" customWidth="1"/>
    <col min="9" max="13" width="8.90625" style="2" bestFit="1" customWidth="1"/>
    <col min="14" max="15" width="8.7265625" style="2"/>
    <col min="16" max="16" width="12.81640625" style="2" customWidth="1"/>
    <col min="17" max="17" width="10.08984375" style="2" bestFit="1" customWidth="1"/>
    <col min="18" max="19" width="13.36328125" style="2" customWidth="1"/>
    <col min="20" max="16384" width="8.7265625" style="2"/>
  </cols>
  <sheetData>
    <row r="1" spans="1:19" ht="60" x14ac:dyDescent="0.35">
      <c r="A1" s="4" t="s">
        <v>0</v>
      </c>
      <c r="B1" s="5" t="s">
        <v>1</v>
      </c>
      <c r="C1" s="6" t="s">
        <v>2</v>
      </c>
      <c r="D1" s="7" t="s">
        <v>3</v>
      </c>
      <c r="E1" s="6" t="s">
        <v>4</v>
      </c>
      <c r="F1" s="8" t="s">
        <v>5</v>
      </c>
      <c r="G1" s="9" t="s">
        <v>6</v>
      </c>
      <c r="H1" s="10" t="s">
        <v>7</v>
      </c>
      <c r="I1" s="6" t="s">
        <v>8</v>
      </c>
      <c r="J1" s="6" t="s">
        <v>9</v>
      </c>
      <c r="K1" s="8" t="s">
        <v>10</v>
      </c>
      <c r="L1" s="8" t="s">
        <v>11</v>
      </c>
      <c r="M1" s="10" t="s">
        <v>12</v>
      </c>
      <c r="N1" s="10" t="s">
        <v>13</v>
      </c>
      <c r="O1" s="11" t="s">
        <v>14</v>
      </c>
      <c r="P1" s="12" t="s">
        <v>141</v>
      </c>
      <c r="Q1" s="13" t="s">
        <v>15</v>
      </c>
      <c r="R1" s="13" t="s">
        <v>138</v>
      </c>
      <c r="S1" s="13" t="s">
        <v>139</v>
      </c>
    </row>
    <row r="2" spans="1:19" x14ac:dyDescent="0.35">
      <c r="A2" s="14" t="s">
        <v>153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s="1" customFormat="1" ht="21" customHeight="1" x14ac:dyDescent="0.35">
      <c r="A3" s="16">
        <v>1</v>
      </c>
      <c r="B3" s="17" t="s">
        <v>16</v>
      </c>
      <c r="C3" s="18" t="s">
        <v>17</v>
      </c>
      <c r="D3" s="19" t="s">
        <v>18</v>
      </c>
      <c r="E3" s="20" t="s">
        <v>19</v>
      </c>
      <c r="F3" s="20" t="s">
        <v>20</v>
      </c>
      <c r="G3" s="21">
        <v>2010</v>
      </c>
      <c r="H3" s="22">
        <v>40434</v>
      </c>
      <c r="I3" s="21">
        <v>1995</v>
      </c>
      <c r="J3" s="21">
        <v>3040</v>
      </c>
      <c r="K3" s="21">
        <v>84</v>
      </c>
      <c r="L3" s="21">
        <v>842</v>
      </c>
      <c r="M3" s="21">
        <v>9</v>
      </c>
      <c r="N3" s="21" t="s">
        <v>21</v>
      </c>
      <c r="O3" s="23" t="s">
        <v>22</v>
      </c>
      <c r="P3" s="23" t="s">
        <v>148</v>
      </c>
      <c r="Q3" s="24">
        <v>21900</v>
      </c>
      <c r="R3" s="22">
        <v>45750</v>
      </c>
      <c r="S3" s="22">
        <v>46114</v>
      </c>
    </row>
    <row r="4" spans="1:19" s="3" customFormat="1" ht="36" x14ac:dyDescent="0.25">
      <c r="A4" s="25">
        <v>2</v>
      </c>
      <c r="B4" s="26"/>
      <c r="C4" s="27" t="s">
        <v>129</v>
      </c>
      <c r="D4" s="28" t="s">
        <v>137</v>
      </c>
      <c r="E4" s="29" t="s">
        <v>130</v>
      </c>
      <c r="F4" s="30" t="s">
        <v>131</v>
      </c>
      <c r="G4" s="31">
        <v>2021</v>
      </c>
      <c r="H4" s="31" t="s">
        <v>132</v>
      </c>
      <c r="I4" s="31">
        <v>452</v>
      </c>
      <c r="J4" s="31" t="s">
        <v>129</v>
      </c>
      <c r="K4" s="31" t="s">
        <v>129</v>
      </c>
      <c r="L4" s="31" t="s">
        <v>132</v>
      </c>
      <c r="M4" s="31">
        <v>1</v>
      </c>
      <c r="N4" s="32" t="s">
        <v>23</v>
      </c>
      <c r="O4" s="33"/>
      <c r="P4" s="33" t="s">
        <v>147</v>
      </c>
      <c r="Q4" s="34"/>
      <c r="R4" s="35">
        <v>46031</v>
      </c>
      <c r="S4" s="35">
        <v>46396</v>
      </c>
    </row>
    <row r="5" spans="1:19" s="3" customFormat="1" ht="24" x14ac:dyDescent="0.3">
      <c r="A5" s="20">
        <v>3</v>
      </c>
      <c r="B5" s="36"/>
      <c r="C5" s="21" t="s">
        <v>133</v>
      </c>
      <c r="D5" s="37" t="s">
        <v>134</v>
      </c>
      <c r="E5" s="37" t="s">
        <v>134</v>
      </c>
      <c r="F5" s="20" t="s">
        <v>135</v>
      </c>
      <c r="G5" s="21">
        <v>2024</v>
      </c>
      <c r="H5" s="22">
        <v>45478</v>
      </c>
      <c r="I5" s="21">
        <v>1950</v>
      </c>
      <c r="J5" s="21">
        <v>5000</v>
      </c>
      <c r="K5" s="21">
        <v>125</v>
      </c>
      <c r="L5" s="21">
        <v>2500</v>
      </c>
      <c r="M5" s="21">
        <v>24</v>
      </c>
      <c r="N5" s="21" t="s">
        <v>23</v>
      </c>
      <c r="O5" s="23"/>
      <c r="P5" s="23" t="s">
        <v>149</v>
      </c>
      <c r="Q5" s="24">
        <v>478100</v>
      </c>
      <c r="R5" s="22">
        <v>45842</v>
      </c>
      <c r="S5" s="22">
        <v>46207</v>
      </c>
    </row>
    <row r="6" spans="1:19" x14ac:dyDescent="0.35">
      <c r="A6" s="14" t="s">
        <v>154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s="1" customFormat="1" ht="24" x14ac:dyDescent="0.35">
      <c r="A7" s="38">
        <v>1</v>
      </c>
      <c r="B7" s="39" t="s">
        <v>24</v>
      </c>
      <c r="C7" s="40" t="s">
        <v>25</v>
      </c>
      <c r="D7" s="41" t="s">
        <v>26</v>
      </c>
      <c r="E7" s="42" t="s">
        <v>27</v>
      </c>
      <c r="F7" s="42" t="s">
        <v>28</v>
      </c>
      <c r="G7" s="40">
        <v>2007</v>
      </c>
      <c r="H7" s="43">
        <v>39419</v>
      </c>
      <c r="I7" s="40">
        <v>1240</v>
      </c>
      <c r="J7" s="40">
        <v>1475</v>
      </c>
      <c r="K7" s="40">
        <v>59</v>
      </c>
      <c r="L7" s="40">
        <v>510</v>
      </c>
      <c r="M7" s="40">
        <v>5</v>
      </c>
      <c r="N7" s="40" t="s">
        <v>29</v>
      </c>
      <c r="O7" s="44" t="s">
        <v>30</v>
      </c>
      <c r="P7" s="23" t="s">
        <v>148</v>
      </c>
      <c r="Q7" s="45">
        <v>9800</v>
      </c>
      <c r="R7" s="22">
        <v>45994</v>
      </c>
      <c r="S7" s="22">
        <v>46358</v>
      </c>
    </row>
    <row r="8" spans="1:19" s="1" customFormat="1" ht="24" x14ac:dyDescent="0.35">
      <c r="A8" s="38">
        <v>2</v>
      </c>
      <c r="B8" s="39" t="s">
        <v>24</v>
      </c>
      <c r="C8" s="40" t="s">
        <v>31</v>
      </c>
      <c r="D8" s="41" t="s">
        <v>32</v>
      </c>
      <c r="E8" s="42" t="s">
        <v>33</v>
      </c>
      <c r="F8" s="42" t="s">
        <v>28</v>
      </c>
      <c r="G8" s="40">
        <v>2009</v>
      </c>
      <c r="H8" s="43">
        <v>40031</v>
      </c>
      <c r="I8" s="40">
        <v>1368</v>
      </c>
      <c r="J8" s="21">
        <v>1600</v>
      </c>
      <c r="K8" s="21" t="s">
        <v>34</v>
      </c>
      <c r="L8" s="21">
        <f>1600-1040</f>
        <v>560</v>
      </c>
      <c r="M8" s="40">
        <v>5</v>
      </c>
      <c r="N8" s="40" t="s">
        <v>29</v>
      </c>
      <c r="O8" s="44" t="s">
        <v>35</v>
      </c>
      <c r="P8" s="23" t="s">
        <v>148</v>
      </c>
      <c r="Q8" s="46">
        <v>14400</v>
      </c>
      <c r="R8" s="22">
        <v>45994</v>
      </c>
      <c r="S8" s="22">
        <v>46358</v>
      </c>
    </row>
    <row r="9" spans="1:19" s="1" customFormat="1" ht="24" x14ac:dyDescent="0.35">
      <c r="A9" s="38">
        <v>3</v>
      </c>
      <c r="B9" s="39" t="s">
        <v>24</v>
      </c>
      <c r="C9" s="40" t="s">
        <v>36</v>
      </c>
      <c r="D9" s="41" t="s">
        <v>37</v>
      </c>
      <c r="E9" s="42" t="s">
        <v>38</v>
      </c>
      <c r="F9" s="42" t="s">
        <v>28</v>
      </c>
      <c r="G9" s="40">
        <v>2013</v>
      </c>
      <c r="H9" s="43">
        <v>41432</v>
      </c>
      <c r="I9" s="40">
        <v>1248</v>
      </c>
      <c r="J9" s="21">
        <v>1515</v>
      </c>
      <c r="K9" s="21" t="s">
        <v>39</v>
      </c>
      <c r="L9" s="21">
        <f>1515-1027</f>
        <v>488</v>
      </c>
      <c r="M9" s="40">
        <v>5</v>
      </c>
      <c r="N9" s="40" t="s">
        <v>29</v>
      </c>
      <c r="O9" s="44" t="s">
        <v>40</v>
      </c>
      <c r="P9" s="23" t="s">
        <v>148</v>
      </c>
      <c r="Q9" s="24">
        <v>21000</v>
      </c>
      <c r="R9" s="47" t="s">
        <v>140</v>
      </c>
      <c r="S9" s="22">
        <v>46179</v>
      </c>
    </row>
    <row r="10" spans="1:19" s="1" customFormat="1" ht="24" x14ac:dyDescent="0.35">
      <c r="A10" s="38">
        <v>4</v>
      </c>
      <c r="B10" s="39" t="s">
        <v>24</v>
      </c>
      <c r="C10" s="40" t="s">
        <v>41</v>
      </c>
      <c r="D10" s="41" t="s">
        <v>42</v>
      </c>
      <c r="E10" s="42" t="s">
        <v>38</v>
      </c>
      <c r="F10" s="42" t="s">
        <v>28</v>
      </c>
      <c r="G10" s="40">
        <v>2018</v>
      </c>
      <c r="H10" s="43">
        <v>43398</v>
      </c>
      <c r="I10" s="40">
        <v>1248</v>
      </c>
      <c r="J10" s="21">
        <v>1580</v>
      </c>
      <c r="K10" s="21" t="s">
        <v>43</v>
      </c>
      <c r="L10" s="21">
        <f>1580-1032</f>
        <v>548</v>
      </c>
      <c r="M10" s="40">
        <v>5</v>
      </c>
      <c r="N10" s="40" t="s">
        <v>29</v>
      </c>
      <c r="O10" s="44" t="s">
        <v>44</v>
      </c>
      <c r="P10" s="23" t="s">
        <v>148</v>
      </c>
      <c r="Q10" s="24">
        <v>40900</v>
      </c>
      <c r="R10" s="22">
        <v>45955</v>
      </c>
      <c r="S10" s="22">
        <v>46319</v>
      </c>
    </row>
    <row r="11" spans="1:19" s="1" customFormat="1" ht="24" x14ac:dyDescent="0.35">
      <c r="A11" s="38">
        <v>5</v>
      </c>
      <c r="B11" s="39" t="s">
        <v>24</v>
      </c>
      <c r="C11" s="40" t="s">
        <v>45</v>
      </c>
      <c r="D11" s="41" t="s">
        <v>46</v>
      </c>
      <c r="E11" s="42" t="s">
        <v>47</v>
      </c>
      <c r="F11" s="42" t="s">
        <v>28</v>
      </c>
      <c r="G11" s="40">
        <v>1997</v>
      </c>
      <c r="H11" s="43">
        <v>35641</v>
      </c>
      <c r="I11" s="40">
        <v>652</v>
      </c>
      <c r="J11" s="21">
        <v>920</v>
      </c>
      <c r="K11" s="21" t="s">
        <v>48</v>
      </c>
      <c r="L11" s="21">
        <f>920-600</f>
        <v>320</v>
      </c>
      <c r="M11" s="40">
        <v>4</v>
      </c>
      <c r="N11" s="40" t="s">
        <v>29</v>
      </c>
      <c r="O11" s="44" t="s">
        <v>49</v>
      </c>
      <c r="P11" s="44"/>
      <c r="Q11" s="24"/>
      <c r="R11" s="22">
        <v>45868</v>
      </c>
      <c r="S11" s="22">
        <v>46232</v>
      </c>
    </row>
    <row r="12" spans="1:19" s="1" customFormat="1" ht="24" x14ac:dyDescent="0.35">
      <c r="A12" s="38">
        <v>6</v>
      </c>
      <c r="B12" s="39" t="s">
        <v>24</v>
      </c>
      <c r="C12" s="40" t="s">
        <v>50</v>
      </c>
      <c r="D12" s="41" t="s">
        <v>51</v>
      </c>
      <c r="E12" s="42" t="s">
        <v>52</v>
      </c>
      <c r="F12" s="42" t="s">
        <v>28</v>
      </c>
      <c r="G12" s="40">
        <v>1990</v>
      </c>
      <c r="H12" s="43">
        <v>34193</v>
      </c>
      <c r="I12" s="40">
        <v>2496</v>
      </c>
      <c r="J12" s="21">
        <v>2360</v>
      </c>
      <c r="K12" s="21" t="s">
        <v>48</v>
      </c>
      <c r="L12" s="21">
        <v>780</v>
      </c>
      <c r="M12" s="40">
        <v>9</v>
      </c>
      <c r="N12" s="40" t="s">
        <v>21</v>
      </c>
      <c r="O12" s="44" t="s">
        <v>53</v>
      </c>
      <c r="P12" s="44"/>
      <c r="Q12" s="24"/>
      <c r="R12" s="22">
        <v>46387</v>
      </c>
      <c r="S12" s="22">
        <v>46387</v>
      </c>
    </row>
    <row r="13" spans="1:19" s="1" customFormat="1" ht="24" x14ac:dyDescent="0.35">
      <c r="A13" s="38">
        <v>7</v>
      </c>
      <c r="B13" s="39" t="s">
        <v>24</v>
      </c>
      <c r="C13" s="40" t="s">
        <v>54</v>
      </c>
      <c r="D13" s="41" t="s">
        <v>55</v>
      </c>
      <c r="E13" s="42" t="s">
        <v>56</v>
      </c>
      <c r="F13" s="42" t="s">
        <v>57</v>
      </c>
      <c r="G13" s="40">
        <v>1987</v>
      </c>
      <c r="H13" s="43">
        <v>31922</v>
      </c>
      <c r="I13" s="40">
        <v>2384</v>
      </c>
      <c r="J13" s="21">
        <v>2740</v>
      </c>
      <c r="K13" s="21" t="s">
        <v>48</v>
      </c>
      <c r="L13" s="40">
        <v>1000</v>
      </c>
      <c r="M13" s="40">
        <v>2</v>
      </c>
      <c r="N13" s="40" t="s">
        <v>21</v>
      </c>
      <c r="O13" s="44" t="s">
        <v>58</v>
      </c>
      <c r="P13" s="44"/>
      <c r="Q13" s="24"/>
      <c r="R13" s="22">
        <v>45814</v>
      </c>
      <c r="S13" s="22">
        <v>46178</v>
      </c>
    </row>
    <row r="14" spans="1:19" s="1" customFormat="1" ht="24" x14ac:dyDescent="0.35">
      <c r="A14" s="38">
        <v>8</v>
      </c>
      <c r="B14" s="39" t="s">
        <v>24</v>
      </c>
      <c r="C14" s="40" t="s">
        <v>59</v>
      </c>
      <c r="D14" s="41" t="s">
        <v>60</v>
      </c>
      <c r="E14" s="42" t="s">
        <v>61</v>
      </c>
      <c r="F14" s="42" t="s">
        <v>28</v>
      </c>
      <c r="G14" s="40">
        <v>1986</v>
      </c>
      <c r="H14" s="43">
        <v>31686</v>
      </c>
      <c r="I14" s="40">
        <v>1481</v>
      </c>
      <c r="J14" s="21">
        <v>1450</v>
      </c>
      <c r="K14" s="21" t="s">
        <v>48</v>
      </c>
      <c r="L14" s="21">
        <f>1450-1020</f>
        <v>430</v>
      </c>
      <c r="M14" s="40">
        <v>5</v>
      </c>
      <c r="N14" s="40" t="s">
        <v>21</v>
      </c>
      <c r="O14" s="44" t="s">
        <v>62</v>
      </c>
      <c r="P14" s="44"/>
      <c r="Q14" s="24"/>
      <c r="R14" s="22">
        <v>45925</v>
      </c>
      <c r="S14" s="22">
        <v>46289</v>
      </c>
    </row>
    <row r="15" spans="1:19" s="1" customFormat="1" ht="24" x14ac:dyDescent="0.35">
      <c r="A15" s="38">
        <v>9</v>
      </c>
      <c r="B15" s="39" t="s">
        <v>24</v>
      </c>
      <c r="C15" s="40" t="s">
        <v>63</v>
      </c>
      <c r="D15" s="41" t="s">
        <v>64</v>
      </c>
      <c r="E15" s="42" t="s">
        <v>65</v>
      </c>
      <c r="F15" s="42" t="s">
        <v>28</v>
      </c>
      <c r="G15" s="40">
        <v>2004</v>
      </c>
      <c r="H15" s="43">
        <v>38210</v>
      </c>
      <c r="I15" s="40">
        <v>1497</v>
      </c>
      <c r="J15" s="21" t="s">
        <v>48</v>
      </c>
      <c r="K15" s="21" t="s">
        <v>66</v>
      </c>
      <c r="L15" s="21">
        <v>500</v>
      </c>
      <c r="M15" s="40">
        <v>5</v>
      </c>
      <c r="N15" s="40" t="s">
        <v>21</v>
      </c>
      <c r="O15" s="44" t="s">
        <v>67</v>
      </c>
      <c r="P15" s="23" t="s">
        <v>150</v>
      </c>
      <c r="Q15" s="24">
        <v>6700</v>
      </c>
      <c r="R15" s="22">
        <v>45764</v>
      </c>
      <c r="S15" s="22">
        <v>46128</v>
      </c>
    </row>
    <row r="16" spans="1:19" s="1" customFormat="1" ht="24" x14ac:dyDescent="0.35">
      <c r="A16" s="38">
        <v>10</v>
      </c>
      <c r="B16" s="39" t="s">
        <v>24</v>
      </c>
      <c r="C16" s="40" t="s">
        <v>68</v>
      </c>
      <c r="D16" s="41" t="s">
        <v>69</v>
      </c>
      <c r="E16" s="42" t="s">
        <v>70</v>
      </c>
      <c r="F16" s="42" t="s">
        <v>71</v>
      </c>
      <c r="G16" s="40">
        <v>1990</v>
      </c>
      <c r="H16" s="43">
        <v>35962</v>
      </c>
      <c r="I16" s="40">
        <v>143</v>
      </c>
      <c r="J16" s="21">
        <v>290</v>
      </c>
      <c r="K16" s="21" t="s">
        <v>48</v>
      </c>
      <c r="L16" s="21" t="s">
        <v>48</v>
      </c>
      <c r="M16" s="40">
        <v>2</v>
      </c>
      <c r="N16" s="40" t="s">
        <v>29</v>
      </c>
      <c r="O16" s="44"/>
      <c r="P16" s="44"/>
      <c r="Q16" s="24"/>
      <c r="R16" s="22">
        <v>46023</v>
      </c>
      <c r="S16" s="22">
        <v>46387</v>
      </c>
    </row>
    <row r="17" spans="1:19" s="1" customFormat="1" ht="24" x14ac:dyDescent="0.35">
      <c r="A17" s="38">
        <v>11</v>
      </c>
      <c r="B17" s="39" t="s">
        <v>24</v>
      </c>
      <c r="C17" s="40" t="s">
        <v>72</v>
      </c>
      <c r="D17" s="41" t="s">
        <v>73</v>
      </c>
      <c r="E17" s="42" t="s">
        <v>74</v>
      </c>
      <c r="F17" s="42" t="s">
        <v>71</v>
      </c>
      <c r="G17" s="40">
        <v>2005</v>
      </c>
      <c r="H17" s="43">
        <v>38854</v>
      </c>
      <c r="I17" s="40">
        <v>487</v>
      </c>
      <c r="J17" s="21">
        <v>380</v>
      </c>
      <c r="K17" s="21" t="s">
        <v>75</v>
      </c>
      <c r="L17" s="21">
        <f>380-192</f>
        <v>188</v>
      </c>
      <c r="M17" s="40">
        <v>2</v>
      </c>
      <c r="N17" s="40" t="s">
        <v>29</v>
      </c>
      <c r="O17" s="44" t="s">
        <v>76</v>
      </c>
      <c r="P17" s="44"/>
      <c r="Q17" s="24"/>
      <c r="R17" s="22">
        <v>45713</v>
      </c>
      <c r="S17" s="22">
        <v>46079</v>
      </c>
    </row>
    <row r="18" spans="1:19" s="1" customFormat="1" ht="24" x14ac:dyDescent="0.35">
      <c r="A18" s="38">
        <v>12</v>
      </c>
      <c r="B18" s="39" t="s">
        <v>24</v>
      </c>
      <c r="C18" s="40" t="s">
        <v>77</v>
      </c>
      <c r="D18" s="19" t="s">
        <v>78</v>
      </c>
      <c r="E18" s="42" t="s">
        <v>79</v>
      </c>
      <c r="F18" s="42" t="s">
        <v>80</v>
      </c>
      <c r="G18" s="40">
        <v>1983</v>
      </c>
      <c r="H18" s="43">
        <v>31232</v>
      </c>
      <c r="I18" s="40" t="s">
        <v>81</v>
      </c>
      <c r="J18" s="21" t="s">
        <v>48</v>
      </c>
      <c r="K18" s="21" t="s">
        <v>66</v>
      </c>
      <c r="L18" s="21">
        <v>1400</v>
      </c>
      <c r="M18" s="40" t="s">
        <v>82</v>
      </c>
      <c r="N18" s="40" t="s">
        <v>21</v>
      </c>
      <c r="O18" s="44"/>
      <c r="P18" s="44"/>
      <c r="Q18" s="24"/>
      <c r="R18" s="22">
        <v>46286</v>
      </c>
      <c r="S18" s="22">
        <v>46286</v>
      </c>
    </row>
    <row r="19" spans="1:19" s="1" customFormat="1" ht="24" x14ac:dyDescent="0.35">
      <c r="A19" s="38">
        <v>13</v>
      </c>
      <c r="B19" s="39" t="s">
        <v>24</v>
      </c>
      <c r="C19" s="40" t="s">
        <v>83</v>
      </c>
      <c r="D19" s="41" t="s">
        <v>84</v>
      </c>
      <c r="E19" s="42" t="s">
        <v>85</v>
      </c>
      <c r="F19" s="42" t="s">
        <v>80</v>
      </c>
      <c r="G19" s="40">
        <v>2010</v>
      </c>
      <c r="H19" s="43">
        <v>40933</v>
      </c>
      <c r="I19" s="40" t="s">
        <v>81</v>
      </c>
      <c r="J19" s="21">
        <v>750</v>
      </c>
      <c r="K19" s="21" t="s">
        <v>48</v>
      </c>
      <c r="L19" s="21">
        <f>750-105</f>
        <v>645</v>
      </c>
      <c r="M19" s="40" t="s">
        <v>82</v>
      </c>
      <c r="N19" s="40" t="s">
        <v>21</v>
      </c>
      <c r="O19" s="44"/>
      <c r="P19" s="44"/>
      <c r="Q19" s="24"/>
      <c r="R19" s="48">
        <v>46046</v>
      </c>
      <c r="S19" s="48">
        <v>46046</v>
      </c>
    </row>
    <row r="20" spans="1:19" s="1" customFormat="1" ht="24" x14ac:dyDescent="0.35">
      <c r="A20" s="38">
        <v>14</v>
      </c>
      <c r="B20" s="39" t="s">
        <v>24</v>
      </c>
      <c r="C20" s="40" t="s">
        <v>86</v>
      </c>
      <c r="D20" s="19" t="s">
        <v>87</v>
      </c>
      <c r="E20" s="42" t="s">
        <v>88</v>
      </c>
      <c r="F20" s="42" t="s">
        <v>80</v>
      </c>
      <c r="G20" s="40">
        <v>1989</v>
      </c>
      <c r="H20" s="43">
        <v>32615</v>
      </c>
      <c r="I20" s="40" t="s">
        <v>81</v>
      </c>
      <c r="J20" s="21" t="s">
        <v>48</v>
      </c>
      <c r="K20" s="21" t="s">
        <v>66</v>
      </c>
      <c r="L20" s="21">
        <v>500</v>
      </c>
      <c r="M20" s="40" t="s">
        <v>82</v>
      </c>
      <c r="N20" s="40" t="s">
        <v>21</v>
      </c>
      <c r="O20" s="44"/>
      <c r="P20" s="44"/>
      <c r="Q20" s="24"/>
      <c r="R20" s="22">
        <v>46286</v>
      </c>
      <c r="S20" s="22">
        <v>46286</v>
      </c>
    </row>
    <row r="21" spans="1:19" s="1" customFormat="1" ht="24" x14ac:dyDescent="0.35">
      <c r="A21" s="38">
        <v>15</v>
      </c>
      <c r="B21" s="39" t="s">
        <v>24</v>
      </c>
      <c r="C21" s="40" t="s">
        <v>89</v>
      </c>
      <c r="D21" s="41" t="s">
        <v>90</v>
      </c>
      <c r="E21" s="42" t="s">
        <v>91</v>
      </c>
      <c r="F21" s="42" t="s">
        <v>28</v>
      </c>
      <c r="G21" s="40">
        <v>2008</v>
      </c>
      <c r="H21" s="43">
        <v>39799</v>
      </c>
      <c r="I21" s="40">
        <v>2464</v>
      </c>
      <c r="J21" s="21">
        <v>3035</v>
      </c>
      <c r="K21" s="21" t="s">
        <v>92</v>
      </c>
      <c r="L21" s="21">
        <f>3035-1988</f>
        <v>1047</v>
      </c>
      <c r="M21" s="40">
        <v>8</v>
      </c>
      <c r="N21" s="40" t="s">
        <v>21</v>
      </c>
      <c r="O21" s="44" t="s">
        <v>93</v>
      </c>
      <c r="P21" s="23" t="s">
        <v>148</v>
      </c>
      <c r="Q21" s="24">
        <v>23800</v>
      </c>
      <c r="R21" s="22">
        <v>46138</v>
      </c>
      <c r="S21" s="22">
        <v>46138</v>
      </c>
    </row>
    <row r="22" spans="1:19" x14ac:dyDescent="0.35">
      <c r="A22" s="14" t="s">
        <v>146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1:19" s="1" customFormat="1" ht="24" x14ac:dyDescent="0.35">
      <c r="A23" s="38">
        <v>1</v>
      </c>
      <c r="B23" s="39" t="s">
        <v>94</v>
      </c>
      <c r="C23" s="40" t="s">
        <v>95</v>
      </c>
      <c r="D23" s="41" t="s">
        <v>96</v>
      </c>
      <c r="E23" s="42" t="s">
        <v>142</v>
      </c>
      <c r="F23" s="42" t="s">
        <v>97</v>
      </c>
      <c r="G23" s="40">
        <v>2007</v>
      </c>
      <c r="H23" s="43">
        <v>39218</v>
      </c>
      <c r="I23" s="40" t="s">
        <v>98</v>
      </c>
      <c r="J23" s="40" t="s">
        <v>99</v>
      </c>
      <c r="K23" s="40" t="s">
        <v>100</v>
      </c>
      <c r="L23" s="21">
        <f>2800-2070</f>
        <v>730</v>
      </c>
      <c r="M23" s="40">
        <v>9</v>
      </c>
      <c r="N23" s="40" t="s">
        <v>23</v>
      </c>
      <c r="O23" s="44" t="s">
        <v>101</v>
      </c>
      <c r="P23" s="23" t="s">
        <v>148</v>
      </c>
      <c r="Q23" s="24">
        <v>21300</v>
      </c>
      <c r="R23" s="22">
        <v>45793</v>
      </c>
      <c r="S23" s="22">
        <v>46157</v>
      </c>
    </row>
    <row r="24" spans="1:19" s="1" customFormat="1" ht="24" x14ac:dyDescent="0.35">
      <c r="A24" s="38">
        <v>2</v>
      </c>
      <c r="B24" s="39" t="s">
        <v>102</v>
      </c>
      <c r="C24" s="40" t="s">
        <v>103</v>
      </c>
      <c r="D24" s="41" t="s">
        <v>104</v>
      </c>
      <c r="E24" s="42" t="s">
        <v>105</v>
      </c>
      <c r="F24" s="42" t="s">
        <v>106</v>
      </c>
      <c r="G24" s="40">
        <v>2012</v>
      </c>
      <c r="H24" s="49">
        <v>41124</v>
      </c>
      <c r="I24" s="40" t="s">
        <v>107</v>
      </c>
      <c r="J24" s="40" t="s">
        <v>108</v>
      </c>
      <c r="K24" s="40" t="s">
        <v>109</v>
      </c>
      <c r="L24" s="21">
        <f>4005-2720</f>
        <v>1285</v>
      </c>
      <c r="M24" s="40">
        <v>18</v>
      </c>
      <c r="N24" s="40" t="s">
        <v>23</v>
      </c>
      <c r="O24" s="44" t="s">
        <v>110</v>
      </c>
      <c r="P24" s="23" t="s">
        <v>151</v>
      </c>
      <c r="Q24" s="24">
        <v>38200</v>
      </c>
      <c r="R24" s="22">
        <v>45730</v>
      </c>
      <c r="S24" s="22">
        <v>46094</v>
      </c>
    </row>
    <row r="25" spans="1:19" s="1" customFormat="1" ht="36" x14ac:dyDescent="0.35">
      <c r="A25" s="38">
        <v>3</v>
      </c>
      <c r="B25" s="39" t="s">
        <v>102</v>
      </c>
      <c r="C25" s="40" t="s">
        <v>111</v>
      </c>
      <c r="D25" s="41" t="s">
        <v>112</v>
      </c>
      <c r="E25" s="42" t="s">
        <v>142</v>
      </c>
      <c r="F25" s="42" t="s">
        <v>97</v>
      </c>
      <c r="G25" s="40">
        <v>2010</v>
      </c>
      <c r="H25" s="43">
        <v>44048</v>
      </c>
      <c r="I25" s="40" t="s">
        <v>113</v>
      </c>
      <c r="J25" s="40" t="s">
        <v>114</v>
      </c>
      <c r="K25" s="40" t="s">
        <v>115</v>
      </c>
      <c r="L25" s="21">
        <f>2800-1976</f>
        <v>824</v>
      </c>
      <c r="M25" s="40">
        <v>9</v>
      </c>
      <c r="N25" s="40" t="s">
        <v>23</v>
      </c>
      <c r="O25" s="44" t="s">
        <v>116</v>
      </c>
      <c r="P25" s="23" t="s">
        <v>152</v>
      </c>
      <c r="Q25" s="24">
        <v>29350</v>
      </c>
      <c r="R25" s="50" t="s">
        <v>144</v>
      </c>
      <c r="S25" s="22">
        <v>46221</v>
      </c>
    </row>
    <row r="26" spans="1:19" s="1" customFormat="1" ht="24" x14ac:dyDescent="0.35">
      <c r="A26" s="38">
        <v>4</v>
      </c>
      <c r="B26" s="39" t="s">
        <v>102</v>
      </c>
      <c r="C26" s="40" t="s">
        <v>117</v>
      </c>
      <c r="D26" s="41" t="s">
        <v>118</v>
      </c>
      <c r="E26" s="42" t="s">
        <v>143</v>
      </c>
      <c r="F26" s="42" t="s">
        <v>106</v>
      </c>
      <c r="G26" s="40">
        <v>2003</v>
      </c>
      <c r="H26" s="43">
        <v>37887</v>
      </c>
      <c r="I26" s="40">
        <v>2461</v>
      </c>
      <c r="J26" s="40" t="s">
        <v>119</v>
      </c>
      <c r="K26" s="40" t="s">
        <v>120</v>
      </c>
      <c r="L26" s="21">
        <f>3850-2650</f>
        <v>1200</v>
      </c>
      <c r="M26" s="40">
        <v>16</v>
      </c>
      <c r="N26" s="40" t="s">
        <v>23</v>
      </c>
      <c r="O26" s="44" t="s">
        <v>121</v>
      </c>
      <c r="P26" s="23" t="s">
        <v>151</v>
      </c>
      <c r="Q26" s="24">
        <v>17100</v>
      </c>
      <c r="R26" s="22">
        <v>45897</v>
      </c>
      <c r="S26" s="22">
        <v>46261</v>
      </c>
    </row>
    <row r="27" spans="1:19" s="1" customFormat="1" x14ac:dyDescent="0.35">
      <c r="A27" s="14" t="s">
        <v>145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 s="1" customFormat="1" x14ac:dyDescent="0.35">
      <c r="A28" s="38">
        <v>1</v>
      </c>
      <c r="B28" s="39" t="s">
        <v>94</v>
      </c>
      <c r="C28" s="40" t="s">
        <v>122</v>
      </c>
      <c r="D28" s="41" t="s">
        <v>123</v>
      </c>
      <c r="E28" s="42" t="s">
        <v>136</v>
      </c>
      <c r="F28" s="42" t="s">
        <v>124</v>
      </c>
      <c r="G28" s="40">
        <v>2005</v>
      </c>
      <c r="H28" s="51" t="s">
        <v>125</v>
      </c>
      <c r="I28" s="40" t="s">
        <v>126</v>
      </c>
      <c r="J28" s="21"/>
      <c r="K28" s="40" t="s">
        <v>127</v>
      </c>
      <c r="L28" s="40">
        <v>2800</v>
      </c>
      <c r="M28" s="40">
        <v>9</v>
      </c>
      <c r="N28" s="40" t="s">
        <v>23</v>
      </c>
      <c r="O28" s="44" t="s">
        <v>128</v>
      </c>
      <c r="P28" s="23" t="s">
        <v>151</v>
      </c>
      <c r="Q28" s="24">
        <v>20510</v>
      </c>
      <c r="R28" s="22">
        <v>45964</v>
      </c>
      <c r="S28" s="22">
        <v>46328</v>
      </c>
    </row>
  </sheetData>
  <mergeCells count="5">
    <mergeCell ref="A2:S2"/>
    <mergeCell ref="A6:S6"/>
    <mergeCell ref="A22:S22"/>
    <mergeCell ref="A27:S27"/>
    <mergeCell ref="B3:B5"/>
  </mergeCells>
  <conditionalFormatting sqref="A2:A28">
    <cfRule type="timePeriod" dxfId="11" priority="25" timePeriod="lastMonth">
      <formula>AND(MONTH(A2)=MONTH(EDATE(TODAY(),0-1)),YEAR(A2)=YEAR(EDATE(TODAY(),0-1)))</formula>
    </cfRule>
  </conditionalFormatting>
  <conditionalFormatting sqref="A1:S1">
    <cfRule type="timePeriod" dxfId="10" priority="48" timePeriod="lastMonth">
      <formula>AND(MONTH(A1)=MONTH(EDATE(TODAY(),0-1)),YEAR(A1)=YEAR(EDATE(TODAY(),0-1)))</formula>
    </cfRule>
  </conditionalFormatting>
  <conditionalFormatting sqref="O1:P1">
    <cfRule type="timePeriod" dxfId="9" priority="49" timePeriod="thisMonth">
      <formula>AND(MONTH(O1)=MONTH(TODAY()),YEAR(O1)=YEAR(TODAY()))</formula>
    </cfRule>
    <cfRule type="timePeriod" dxfId="8" priority="50" timePeriod="nextMonth">
      <formula>AND(MONTH(O1)=MONTH(EDATE(TODAY(),0+1)),YEAR(O1)=YEAR(EDATE(TODAY(),0+1)))</formula>
    </cfRule>
  </conditionalFormatting>
  <conditionalFormatting sqref="O3:P5">
    <cfRule type="timePeriod" dxfId="7" priority="43" timePeriod="thisMonth">
      <formula>AND(MONTH(O3)=MONTH(TODAY()),YEAR(O3)=YEAR(TODAY()))</formula>
    </cfRule>
    <cfRule type="timePeriod" dxfId="6" priority="44" timePeriod="nextMonth">
      <formula>AND(MONTH(O3)=MONTH(EDATE(TODAY(),0+1)),YEAR(O3)=YEAR(EDATE(TODAY(),0+1)))</formula>
    </cfRule>
  </conditionalFormatting>
  <conditionalFormatting sqref="O7:P21">
    <cfRule type="timePeriod" dxfId="5" priority="11" timePeriod="thisMonth">
      <formula>AND(MONTH(O7)=MONTH(TODAY()),YEAR(O7)=YEAR(TODAY()))</formula>
    </cfRule>
    <cfRule type="timePeriod" dxfId="4" priority="12" timePeriod="nextMonth">
      <formula>AND(MONTH(O7)=MONTH(EDATE(TODAY(),0+1)),YEAR(O7)=YEAR(EDATE(TODAY(),0+1)))</formula>
    </cfRule>
  </conditionalFormatting>
  <conditionalFormatting sqref="O23:P26">
    <cfRule type="timePeriod" dxfId="3" priority="3" timePeriod="thisMonth">
      <formula>AND(MONTH(O23)=MONTH(TODAY()),YEAR(O23)=YEAR(TODAY()))</formula>
    </cfRule>
    <cfRule type="timePeriod" dxfId="2" priority="4" timePeriod="nextMonth">
      <formula>AND(MONTH(O23)=MONTH(EDATE(TODAY(),0+1)),YEAR(O23)=YEAR(EDATE(TODAY(),0+1)))</formula>
    </cfRule>
  </conditionalFormatting>
  <conditionalFormatting sqref="O28:P28">
    <cfRule type="timePeriod" dxfId="1" priority="1" timePeriod="thisMonth">
      <formula>AND(MONTH(O28)=MONTH(TODAY()),YEAR(O28)=YEAR(TODAY()))</formula>
    </cfRule>
    <cfRule type="timePeriod" dxfId="0" priority="2" timePeriod="nextMonth">
      <formula>AND(MONTH(O28)=MONTH(EDATE(TODAY(),0+1)),YEAR(O28)=YEAR(EDATE(TODAY(),0+1)))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Chyliński</dc:creator>
  <cp:lastModifiedBy>Marcin Chyliński</cp:lastModifiedBy>
  <dcterms:created xsi:type="dcterms:W3CDTF">2015-06-05T18:19:34Z</dcterms:created>
  <dcterms:modified xsi:type="dcterms:W3CDTF">2025-01-13T20:54:23Z</dcterms:modified>
</cp:coreProperties>
</file>