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ttps://stbubu-my.sharepoint.com/personal/d_krysiak_stbu_pl/Documents/Dokumenty/Klienci/Górno/2025/SWZ 2025/"/>
    </mc:Choice>
  </mc:AlternateContent>
  <xr:revisionPtr revIDLastSave="4" documentId="8_{D32ABFFD-395E-4C3E-BA9D-17B66154E332}" xr6:coauthVersionLast="47" xr6:coauthVersionMax="47" xr10:uidLastSave="{1FF90A50-D783-44BA-B68D-86191E8D4CB8}"/>
  <bookViews>
    <workbookView xWindow="-108" yWindow="-108" windowWidth="23256" windowHeight="11964" tabRatio="500" activeTab="5" xr2:uid="{00000000-000D-0000-FFFF-FFFF00000000}"/>
  </bookViews>
  <sheets>
    <sheet name="Zestawienie SU" sheetId="9" r:id="rId1"/>
    <sheet name="JST" sheetId="7" r:id="rId2"/>
    <sheet name="Budynki" sheetId="1" r:id="rId3"/>
    <sheet name="Środki trwałe" sheetId="2" r:id="rId4"/>
    <sheet name="Elektronika" sheetId="3" r:id="rId5"/>
    <sheet name="Szkody" sheetId="10" r:id="rId6"/>
  </sheets>
  <definedNames>
    <definedName name="_xlnm._FilterDatabase" localSheetId="2" hidden="1">Budynki!$A$2:$S$75</definedName>
    <definedName name="_xlnm._FilterDatabase" localSheetId="4" hidden="1">Elektronika!$A$10:$D$1029</definedName>
    <definedName name="_Hlk91840598" localSheetId="0">'Zestawienie SU'!$B$3</definedName>
    <definedName name="_Hlk91840763" localSheetId="0">'Zestawienie SU'!$B$32</definedName>
  </definedNames>
  <calcPr calcId="181029"/>
</workbook>
</file>

<file path=xl/calcChain.xml><?xml version="1.0" encoding="utf-8"?>
<calcChain xmlns="http://schemas.openxmlformats.org/spreadsheetml/2006/main">
  <c r="E23" i="10" l="1"/>
  <c r="E7" i="10"/>
  <c r="E19" i="9"/>
  <c r="E22" i="9"/>
  <c r="C2" i="3"/>
  <c r="C11" i="2"/>
  <c r="C10" i="2"/>
  <c r="C9" i="2"/>
  <c r="C4" i="2"/>
  <c r="C5" i="2"/>
  <c r="C6" i="2"/>
  <c r="C7" i="2"/>
  <c r="C8" i="2"/>
  <c r="C3" i="2"/>
  <c r="D11" i="2" l="1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G62" i="1"/>
  <c r="G46" i="1"/>
  <c r="G36" i="1"/>
  <c r="G33" i="1"/>
  <c r="G32" i="1"/>
  <c r="H72" i="1"/>
  <c r="H69" i="1"/>
  <c r="H37" i="1"/>
  <c r="H34" i="1"/>
  <c r="H57" i="1"/>
  <c r="H59" i="1" s="1"/>
  <c r="H74" i="1"/>
  <c r="H75" i="1" s="1"/>
  <c r="H65" i="1"/>
  <c r="H66" i="1" s="1"/>
  <c r="H61" i="1"/>
  <c r="H63" i="1" s="1"/>
  <c r="H52" i="1"/>
  <c r="H51" i="1"/>
  <c r="H50" i="1"/>
  <c r="H47" i="1"/>
  <c r="H45" i="1"/>
  <c r="H42" i="1"/>
  <c r="H43" i="1" s="1"/>
  <c r="H39" i="1"/>
  <c r="H40" i="1" s="1"/>
  <c r="H6" i="1"/>
  <c r="H5" i="1"/>
  <c r="H4" i="1"/>
  <c r="H29" i="1" l="1"/>
  <c r="H48" i="1"/>
  <c r="H55" i="1"/>
  <c r="H77" i="1" s="1"/>
  <c r="E4" i="9" s="1"/>
  <c r="P5" i="2"/>
  <c r="D10" i="2" l="1"/>
  <c r="C3" i="3" l="1"/>
  <c r="E23" i="9" s="1"/>
  <c r="E5" i="9"/>
  <c r="C4" i="3"/>
  <c r="E24" i="9" s="1"/>
  <c r="C5" i="3" l="1"/>
  <c r="E30" i="9" l="1"/>
</calcChain>
</file>

<file path=xl/sharedStrings.xml><?xml version="1.0" encoding="utf-8"?>
<sst xmlns="http://schemas.openxmlformats.org/spreadsheetml/2006/main" count="1333" uniqueCount="806">
  <si>
    <t>Ubezpieczanie budynków i budowli od wszystkich ryzyk (PD)</t>
  </si>
  <si>
    <t xml:space="preserve"> </t>
  </si>
  <si>
    <t>lp.</t>
  </si>
  <si>
    <t>rok budowy</t>
  </si>
  <si>
    <t>adres</t>
  </si>
  <si>
    <t xml:space="preserve">wartość początkowa - księgowa brutto             </t>
  </si>
  <si>
    <t>liczba kondygnacji</t>
  </si>
  <si>
    <t>zabezpieczenia
p.poż, przeciw kradzieżowe</t>
  </si>
  <si>
    <t>mury (beton, drewno, pustak, bloczki)</t>
  </si>
  <si>
    <t>stropy, (drewniany, cementowy, DZ-, itp.)</t>
  </si>
  <si>
    <t>dach (więźba drewniana, dach płaski itd.. )</t>
  </si>
  <si>
    <t>czy z pomieszczeń, lokali, budynku korzystają najemcy (os. trzecie)</t>
  </si>
  <si>
    <t xml:space="preserve">czy budynek jest użytkowany? </t>
  </si>
  <si>
    <t>czy budynek jest przeznaczony do rozbiórki?)</t>
  </si>
  <si>
    <t>Wiejski Dom Kultury w Krajnie</t>
  </si>
  <si>
    <t>nieznany, generalny remont w 2012 r.</t>
  </si>
  <si>
    <t>Krajno-Parcele 24 B,   26-008 Górno</t>
  </si>
  <si>
    <t>zgodnie z p.poż.</t>
  </si>
  <si>
    <t>cementowy</t>
  </si>
  <si>
    <t>więźba drewniana, dach dwuspadowy, blacha</t>
  </si>
  <si>
    <t>dobry</t>
  </si>
  <si>
    <t>Tak</t>
  </si>
  <si>
    <t>Nie</t>
  </si>
  <si>
    <t>Remiza OSP - Wiejski Dom Spotkań, GOK, Biblioteka</t>
  </si>
  <si>
    <t>nieznany, rozbudowa  i generalny remont 2014 r.</t>
  </si>
  <si>
    <t>Ul. Św. Floriana 4, 26-008 Górno</t>
  </si>
  <si>
    <t>Świetlica Skorzeszyce</t>
  </si>
  <si>
    <t>2020 r.</t>
  </si>
  <si>
    <t>Skorzeszyce 165 B, 26-008 Górno</t>
  </si>
  <si>
    <t>bloczki</t>
  </si>
  <si>
    <t>bardzo dobry</t>
  </si>
  <si>
    <t>Ubezpieczanie wyposażenia, środków trwałych od wszystkich ryzyk (PD)</t>
  </si>
  <si>
    <t xml:space="preserve">KŚT </t>
  </si>
  <si>
    <t>wartość księgowa brutto</t>
  </si>
  <si>
    <t>Grupa III</t>
  </si>
  <si>
    <t>Grupa V</t>
  </si>
  <si>
    <t xml:space="preserve">Grupa VI    </t>
  </si>
  <si>
    <t>Grupa VII - z wyłączeniem pojazdów</t>
  </si>
  <si>
    <t xml:space="preserve">Grupa VIII   </t>
  </si>
  <si>
    <t xml:space="preserve">grupa 013 (pozostałe środki trwałe, środki niskocenne, poza ewidencją)  </t>
  </si>
  <si>
    <t>zbiory biblioteczne</t>
  </si>
  <si>
    <t>l.p.</t>
  </si>
  <si>
    <t>Ubezpieczenie sprzętu elektronicznego od wszystkich ryzyk (EEI)</t>
  </si>
  <si>
    <t xml:space="preserve">nazwa  </t>
  </si>
  <si>
    <t>Zestawy Komputerowe (14 szt.)</t>
  </si>
  <si>
    <t>Drukarki Lexmark (2 szt.)</t>
  </si>
  <si>
    <t>laptop hp 17'3</t>
  </si>
  <si>
    <t>laptop 15,5'' lenovo IdeaPad3</t>
  </si>
  <si>
    <t>Monitoring wizyjny, kamery itp..</t>
  </si>
  <si>
    <t>Budynek biurowy UG</t>
  </si>
  <si>
    <t>Budynek biurowy GOPS ;ZUK</t>
  </si>
  <si>
    <t>Budynek poczty</t>
  </si>
  <si>
    <t>Remiza OSP oraz Dom spotkań mieszkańców w Leszczynach</t>
  </si>
  <si>
    <t>Kontenery socjalne Radlin i Skorzeszyce</t>
  </si>
  <si>
    <t xml:space="preserve">Dom Nauczyciela Krajnie </t>
  </si>
  <si>
    <t>Remiza OSP Wola Jachowa - Świetlica</t>
  </si>
  <si>
    <t>Dom Nauczyciela Wola Jachowa</t>
  </si>
  <si>
    <t>Świetlica Wiejska Radlin</t>
  </si>
  <si>
    <t>26-008 Górno ul. Łysicka 13</t>
  </si>
  <si>
    <t>26-008 Górno, ul. Łysicka 12</t>
  </si>
  <si>
    <t>Leszczyny 33, 26-008 Górno</t>
  </si>
  <si>
    <t>Nr ewidencyjny działki 1308,  225/4</t>
  </si>
  <si>
    <t>Wola Jachowa 136, 26-008 Górno</t>
  </si>
  <si>
    <t>Wola Jachowa 136 c, 26-008 Górno</t>
  </si>
  <si>
    <t>Radlin</t>
  </si>
  <si>
    <t>Budynek garażowy UG</t>
  </si>
  <si>
    <t xml:space="preserve">26-008 Górno </t>
  </si>
  <si>
    <t>Hangar w  Leszczynach</t>
  </si>
  <si>
    <t>Leszczyny (2 x 4.362,02 zł)</t>
  </si>
  <si>
    <t xml:space="preserve">Klub Seniora w Radlinie </t>
  </si>
  <si>
    <t>Punkt Selektywnej Zbiórki Odpadów Komunalnych w Cedzynie</t>
  </si>
  <si>
    <t>Cedzyna</t>
  </si>
  <si>
    <t>Remiza OSP Krajno</t>
  </si>
  <si>
    <t>Budynek administracyjny Leszczyny /obok hangaru/</t>
  </si>
  <si>
    <t>Krajno</t>
  </si>
  <si>
    <t>Leszczyny</t>
  </si>
  <si>
    <t>Urząd Gminy</t>
  </si>
  <si>
    <t>Bęczków</t>
  </si>
  <si>
    <t>Razem</t>
  </si>
  <si>
    <t>Szopo-garaż przy Szkole Podstawowej w Bęczkowie</t>
  </si>
  <si>
    <t>26-008 Górno, ul. Łysicka 11</t>
  </si>
  <si>
    <t>ściany z cegły</t>
  </si>
  <si>
    <t>dach drewniany płatwiowo – kleszczowy kryty blachą</t>
  </si>
  <si>
    <t>bardzo dobry – termomodernizacja 2018r</t>
  </si>
  <si>
    <t>z cegły i gazobetonu</t>
  </si>
  <si>
    <t>żelbetowe</t>
  </si>
  <si>
    <t>drewniany płatwiowo – kleszczowy kryty blachą</t>
  </si>
  <si>
    <t>7 gaśnic, hydrant wewnętrzny, monitoring całodobowy</t>
  </si>
  <si>
    <t>gaśnice – 4 szt., monitoring z głównego budynku</t>
  </si>
  <si>
    <t>gaśnica 1 szt., monitoring wewnętrzny</t>
  </si>
  <si>
    <t>tak</t>
  </si>
  <si>
    <t xml:space="preserve">Środowiskowy Dom Samopomocy w Woli Jachowej  </t>
  </si>
  <si>
    <t>monitoring firmy ochroniarskiej</t>
  </si>
  <si>
    <t>Budynek ŚDS, Remiza OSP</t>
  </si>
  <si>
    <t>Gminny Ośrodek Kultury w Górnie</t>
  </si>
  <si>
    <t>SZKOŁA PODSTAWOWA IM PIOTRA ŚCIEGIENNEGO W BĘCZKOWIE</t>
  </si>
  <si>
    <t>ZESPÓŁ SZKOLNO-PRZEDSZKOLNY W CEDZYNIE</t>
  </si>
  <si>
    <t>SZKOŁA PODSTAWOWA IM. JANUSZA KORCZAKA W GÓRNIE</t>
  </si>
  <si>
    <t xml:space="preserve">wyposażenie ppoż.: gaśnice-12 szt., hydranty wewnętrzne-6 szt., hydranty zewnętrzne-4 szt., instalacja odgromowa; wyposażenie przeciw kradzieżowe: częściowo kraty, monitoring (7 kamer zewnętrznych); </t>
  </si>
  <si>
    <t>beton, pustak, ocieplony, częściowo podpiwniczony</t>
  </si>
  <si>
    <t>stropodach wentylowany dwuspadowy lub jednospadowy o niewielkim spadku, stropodach ocieplony wełną mineralną granulowaną</t>
  </si>
  <si>
    <t>dach płaski</t>
  </si>
  <si>
    <t>nie</t>
  </si>
  <si>
    <t>ŚDS</t>
  </si>
  <si>
    <t>Szkoła Podstawowa w Bęczkowie, ul. Jana Pawła II 16, 26-008 Górno</t>
  </si>
  <si>
    <t>Wizualizer AVER - 2 szt x 2114,00 zł</t>
  </si>
  <si>
    <t>Drukarka 3D - 1 szt</t>
  </si>
  <si>
    <t>Aparat CANON - 1 szt</t>
  </si>
  <si>
    <t>Mikrokontroler - tablica edukacyjna - 1 szt</t>
  </si>
  <si>
    <t>Oświetlenie do realizacji nagrań - 1 szt</t>
  </si>
  <si>
    <t>Gimbal - 1 szt</t>
  </si>
  <si>
    <t>Monitor PROMETHEAN ACTIVPANEL - 2 szt x 8000,00 zł</t>
  </si>
  <si>
    <t>Mikser Audio - 1 szt</t>
  </si>
  <si>
    <t>Robot edukacyjny EMIS - 1 szt</t>
  </si>
  <si>
    <t>Teleskop SKY-WATCHER - 1 szt</t>
  </si>
  <si>
    <t>Zestaw nagłośnieniowy - 1 szt</t>
  </si>
  <si>
    <t>Urządzenie wielofunkcyjne EPSON - 1 szt</t>
  </si>
  <si>
    <t>Notebool Lenovo z licencją - 13 szt x 1500,00 zł</t>
  </si>
  <si>
    <t>Notebook Asus - 1 szt</t>
  </si>
  <si>
    <t>Notebook HP - 2 sz x 3200,00 zł</t>
  </si>
  <si>
    <t>Notebook DELL - 1 szt</t>
  </si>
  <si>
    <t>Monitoring wizyjny - kamery zewnętrzne</t>
  </si>
  <si>
    <t>Budynek Szkoły Podstawowej im. Piotra Ściegiennego w Bęczkowie</t>
  </si>
  <si>
    <t>Bęczków ul. Jana Pawła II 16</t>
  </si>
  <si>
    <t xml:space="preserve">ZESPÓŁ SZKOLNO - PRZEDSZKOLNY W CEDZYNIE - budynek szkoły </t>
  </si>
  <si>
    <t>ODDANY 2010r.</t>
  </si>
  <si>
    <t>Cedzyna ul. Szkolna 6</t>
  </si>
  <si>
    <t>monitoring</t>
  </si>
  <si>
    <t>beton</t>
  </si>
  <si>
    <t>cementowe</t>
  </si>
  <si>
    <t>więźba drewniana</t>
  </si>
  <si>
    <t>konserwator</t>
  </si>
  <si>
    <t>podziemna 1 + naziemna 3</t>
  </si>
  <si>
    <t>ZESPÓŁ SZKONO - PRZEDSZKOLNY W CEDZYNIE</t>
  </si>
  <si>
    <t>ZESPÓŁ SZKOLNO - PRZEDSZKONY W CEDZYNIE</t>
  </si>
  <si>
    <t>Głośniki MEDION</t>
  </si>
  <si>
    <t>Kamery  wewnętrzne - 4 sztuki</t>
  </si>
  <si>
    <t xml:space="preserve">Kamery zewnętrzne - 4 sztuki </t>
  </si>
  <si>
    <t>budynek szkoły podstawowej</t>
  </si>
  <si>
    <t>ul Szkolna 1</t>
  </si>
  <si>
    <t>hydranty wewnętrzne, monitoring</t>
  </si>
  <si>
    <t>cegła</t>
  </si>
  <si>
    <t>betonowy</t>
  </si>
  <si>
    <t>płaski</t>
  </si>
  <si>
    <t>budynek domu nauczyciela</t>
  </si>
  <si>
    <t>ul. Wspólna 1</t>
  </si>
  <si>
    <t>hydrant zewnętrzny</t>
  </si>
  <si>
    <t>pustak</t>
  </si>
  <si>
    <t>dostateczny</t>
  </si>
  <si>
    <t>lokatorzy</t>
  </si>
  <si>
    <t xml:space="preserve">nie </t>
  </si>
  <si>
    <t>budynek gimnazjum</t>
  </si>
  <si>
    <t>ul. Szkolna 1</t>
  </si>
  <si>
    <t>hydranty wewnętrzne, monitoring, klapa dymowa, rolety zewnętrzne</t>
  </si>
  <si>
    <t>pustak porotherm, kominy cegła silikonowa</t>
  </si>
  <si>
    <t>więźba drewniana, blacha</t>
  </si>
  <si>
    <t>Monitor interaktywny iiyama 651</t>
  </si>
  <si>
    <t>Urządzenie wielofunkcyjne LEXMARK</t>
  </si>
  <si>
    <t>Szkoła Podstawowa im. ks. Jerzego Popiełuszki w Krajnie</t>
  </si>
  <si>
    <t>budynek szkoły</t>
  </si>
  <si>
    <t>Krajno Pierwsze 153A</t>
  </si>
  <si>
    <t>sala gimnastyczna</t>
  </si>
  <si>
    <t>brak</t>
  </si>
  <si>
    <t>Kolumny nagłaśniające</t>
  </si>
  <si>
    <t>Edu Monitor Promethen 65'</t>
  </si>
  <si>
    <t>Funfloor - urządzenie</t>
  </si>
  <si>
    <t>Urządzenie Epson</t>
  </si>
  <si>
    <t>Notebook Lenovo</t>
  </si>
  <si>
    <t>Laptop ASUS</t>
  </si>
  <si>
    <t>Sprzęt oświetleniowy</t>
  </si>
  <si>
    <t>Laptop HP</t>
  </si>
  <si>
    <t>Aparat Canon E0S 2000D+SDXC 64 GB</t>
  </si>
  <si>
    <t>Drukarka 3D Makerbot Sketch</t>
  </si>
  <si>
    <t>Tablica edukacyjna - mikrokontroler</t>
  </si>
  <si>
    <t>Stacja lutownicza</t>
  </si>
  <si>
    <t>Oświetlrnien do realozacji nagrań</t>
  </si>
  <si>
    <t>Mikroskop Delta z kamerą</t>
  </si>
  <si>
    <t>Robot Photon EDU</t>
  </si>
  <si>
    <t>Robot edukacyjny</t>
  </si>
  <si>
    <t>Notebook HP 250 G8</t>
  </si>
  <si>
    <t>Gombal GJI Ronic 3500</t>
  </si>
  <si>
    <t>Monitoring</t>
  </si>
  <si>
    <t xml:space="preserve"> Budynek szkoły</t>
  </si>
  <si>
    <t>pustak, beton, bloczki</t>
  </si>
  <si>
    <t xml:space="preserve">żelbeton, płyty żerańskie, </t>
  </si>
  <si>
    <t xml:space="preserve">więźba drewno, dwuspadowy, </t>
  </si>
  <si>
    <t>dobry i bardzo dobry</t>
  </si>
  <si>
    <t xml:space="preserve">Sala Gimnastyczna </t>
  </si>
  <si>
    <t>gaśnica</t>
  </si>
  <si>
    <t xml:space="preserve">Płyta warstwowa z blachą trapezową </t>
  </si>
  <si>
    <t>Szkoła Podstawowa im. Noblistów Polskich w Leszczynach</t>
  </si>
  <si>
    <t>Drukarka</t>
  </si>
  <si>
    <t>Tablica interaktywna zestaw</t>
  </si>
  <si>
    <t xml:space="preserve">Monitor interaktywny </t>
  </si>
  <si>
    <t>Notebook z op</t>
  </si>
  <si>
    <t>Laptop z oprogramow.</t>
  </si>
  <si>
    <t>Notebook</t>
  </si>
  <si>
    <t xml:space="preserve">Drukarka 3D </t>
  </si>
  <si>
    <t>Mikroport</t>
  </si>
  <si>
    <t xml:space="preserve">notbook/tablet </t>
  </si>
  <si>
    <t>Moniktoring wizyjny 8 kamer, w tym 1 wewnątrz, rejestrator, monikto</t>
  </si>
  <si>
    <t>Szkoła Podstawowa im. Noblistó Polskich w Leszczynach</t>
  </si>
  <si>
    <t>Szkoła Podstawowa w Skorzeszycach</t>
  </si>
  <si>
    <t>Budynek Szkoły Podstawowej im. Jana Pawła II w Skorzeszycach</t>
  </si>
  <si>
    <t>Skorzeszyce 169, 26-008 Górno</t>
  </si>
  <si>
    <t xml:space="preserve">wyposażenie ppoż.: gaśnice-10 szt., hydranty wewnętrzne-3 szt., hydranty zewnętrzne-1 szt., instalacja odgromowa; wyposażenie przeciw kradzieżowe: częściowo kraty, monitoring </t>
  </si>
  <si>
    <t>ściany z cegły kratówki, stropy z płyt żelbetonowych</t>
  </si>
  <si>
    <t>Dom Nauczyciela</t>
  </si>
  <si>
    <t>2018</t>
  </si>
  <si>
    <t>2019</t>
  </si>
  <si>
    <t xml:space="preserve">Notebool Lenovo L460 </t>
  </si>
  <si>
    <t>2020</t>
  </si>
  <si>
    <t xml:space="preserve">Laptop Lenowo </t>
  </si>
  <si>
    <t>2021</t>
  </si>
  <si>
    <t>Laptop Acer</t>
  </si>
  <si>
    <t>Laptop Asus</t>
  </si>
  <si>
    <t>Drukarka 3D</t>
  </si>
  <si>
    <t>Mikrokontroler z czujnikami i akcesor.</t>
  </si>
  <si>
    <t>Aparat fotograficzny z akcesoriami</t>
  </si>
  <si>
    <t>Drukarka 3D Pen</t>
  </si>
  <si>
    <t>Skaner 3D</t>
  </si>
  <si>
    <t>Gimbal</t>
  </si>
  <si>
    <t>Zestaw 2 mikrofonów bezprzew.</t>
  </si>
  <si>
    <t>Zestaw 2 mikrofonów nagłownych</t>
  </si>
  <si>
    <t>Monitor interaktywny my Board 65 4K</t>
  </si>
  <si>
    <t>Monitor interaktywny my Board 75 4K</t>
  </si>
  <si>
    <t>Genibot - Zestaw rozszerzony</t>
  </si>
  <si>
    <t>2022</t>
  </si>
  <si>
    <t>Zestaw czujników Labdisc</t>
  </si>
  <si>
    <t>Ogródek Meteo</t>
  </si>
  <si>
    <t xml:space="preserve">Notebook i głośniki </t>
  </si>
  <si>
    <t>Szkoła Podstawowa w Woli Jachowej</t>
  </si>
  <si>
    <t>2002r.</t>
  </si>
  <si>
    <t>Wola Jachowa 136</t>
  </si>
  <si>
    <t>3+poddasze niezaadaptowane</t>
  </si>
  <si>
    <t>stropy żelbetowe, prefabrykowane</t>
  </si>
  <si>
    <t>dach wielospadowy, pokrycie blachodachówki, więźba w konstrukcji drewnianej</t>
  </si>
  <si>
    <t>Projektor OPTOMA W 308 STE - 2 szt.</t>
  </si>
  <si>
    <t>Router TP-LINK ARCHER C6 AC 1200</t>
  </si>
  <si>
    <t>Notebook ASUS</t>
  </si>
  <si>
    <t>Aparat NIKON D5600+18-140</t>
  </si>
  <si>
    <t>Laptop Terra I5 8GB 500SSD</t>
  </si>
  <si>
    <t>Omnitronic RM-1422FXA USB Rack Power Mixer</t>
  </si>
  <si>
    <t>BETA AUDIO KM15UHF-BT- kolumna mobilna</t>
  </si>
  <si>
    <t>Bdron DJI Mini 2</t>
  </si>
  <si>
    <t>6 kamer monitoringu zewnętrznego</t>
  </si>
  <si>
    <t>Zespół Żłobków w Gminie Górno- Żłobek Gminny Radosna Polanka Marii Skłodowskiej-Curie w Radlnie</t>
  </si>
  <si>
    <t>Radlin 79, 26-008 Górno</t>
  </si>
  <si>
    <t xml:space="preserve">ściany fundamentowe murowane z bloczków betonowych
ściany kondygnacji nadziemnych murowane z bloczków z betonu komórkowego
</t>
  </si>
  <si>
    <t>żelbeton</t>
  </si>
  <si>
    <t xml:space="preserve">dach drewniany kryty blachą płaską powlekaną </t>
  </si>
  <si>
    <t>Zespół Żłobków w Gminie Górno- Żłobek Gminny w Cedzynie</t>
  </si>
  <si>
    <t>strop cementowy</t>
  </si>
  <si>
    <t>dach drewniany kryty blachą dachówkową powlekaną</t>
  </si>
  <si>
    <t xml:space="preserve">Zespół Żłobków w Gminie Górno - Żłobek Gminny w Cedzyna </t>
  </si>
  <si>
    <t>ul. Mała1, Cedzyna 25-900 Kielce</t>
  </si>
  <si>
    <t>Żłobek Radlin</t>
  </si>
  <si>
    <t>Telewizor LG LED</t>
  </si>
  <si>
    <t>Aparat</t>
  </si>
  <si>
    <t>Niszczarka</t>
  </si>
  <si>
    <t xml:space="preserve">Drukarka Canoc </t>
  </si>
  <si>
    <t>SUMA</t>
  </si>
  <si>
    <t>Zespół Żłobków w |Gminie Górno- Żłobek Gminny w Cedzynie</t>
  </si>
  <si>
    <t xml:space="preserve">Telewizor LCD </t>
  </si>
  <si>
    <t>Odtwarzacz DVD</t>
  </si>
  <si>
    <t>Radio Boombox</t>
  </si>
  <si>
    <t>telewizor Toshiba</t>
  </si>
  <si>
    <t>odtwarzacz DVD i CD</t>
  </si>
  <si>
    <t>Zestaw nagłaśniający</t>
  </si>
  <si>
    <t>Zestaw komputerowy</t>
  </si>
  <si>
    <t>Komputer Lenovo</t>
  </si>
  <si>
    <t>Drukarka wielofunkc Canon</t>
  </si>
  <si>
    <t>Podłoga innterakt</t>
  </si>
  <si>
    <t>Monitor interaktywny</t>
  </si>
  <si>
    <t>Laptop do monitora interakt ASUS</t>
  </si>
  <si>
    <t>Aparat cyfrowy</t>
  </si>
  <si>
    <t>Laptop</t>
  </si>
  <si>
    <t>Kamera cyfrowa</t>
  </si>
  <si>
    <t>ZESPÓL SZKOLNO PRZEDSZKOLNY W RADLINIE</t>
  </si>
  <si>
    <t>Budynek szkoły w Radlinie</t>
  </si>
  <si>
    <t>Radlin 86, 26-008 Górno</t>
  </si>
  <si>
    <t>Gaśnice-7, hydranty-7, koc gaśniczy-1, system monitoringu-16 kamer</t>
  </si>
  <si>
    <t>beton, płyty betonowe, pustak</t>
  </si>
  <si>
    <t>płyty betonowe</t>
  </si>
  <si>
    <t>płaski stropodach betonowy, pokryty papą</t>
  </si>
  <si>
    <t>ZESPÓŁ SZKOLNO PRZEDSZKOLNY W RADLINIE</t>
  </si>
  <si>
    <t>Tablica interakt. Smart SBM680</t>
  </si>
  <si>
    <t>Projektor Hitachi CP-AX2505</t>
  </si>
  <si>
    <t>Głośnik Media-Tech MT3143 BR</t>
  </si>
  <si>
    <t>suma</t>
  </si>
  <si>
    <t>Laptop Lenowo L 460 x 15 szt.</t>
  </si>
  <si>
    <t>Laptop HP 17 x 3 szt.</t>
  </si>
  <si>
    <t>Notebook HP L 540 x 22 szt.</t>
  </si>
  <si>
    <t>Notebook Lenowo S 145-15WL x 5szt.</t>
  </si>
  <si>
    <t xml:space="preserve">Kolumna aktywna Bechringer Sony </t>
  </si>
  <si>
    <t>Notebook Acet Trawel Mate</t>
  </si>
  <si>
    <t>Notebook HP 250 G7 x2szt.</t>
  </si>
  <si>
    <t>Notebook HP 250 G7 x2szt. 14295EA x 2szt.</t>
  </si>
  <si>
    <t>Notebook ASUS X515 EA</t>
  </si>
  <si>
    <t>Laptop Asus Expert book</t>
  </si>
  <si>
    <t>Drukarka 3D Makerboth Sketch</t>
  </si>
  <si>
    <t xml:space="preserve">Kolumna aktywna Behringer B115D </t>
  </si>
  <si>
    <t>Mikser Mx 06-M</t>
  </si>
  <si>
    <t>Urządzenie wielofunkcyjne RICOH MP 2852</t>
  </si>
  <si>
    <t xml:space="preserve">Wizualizer </t>
  </si>
  <si>
    <t>Wzmacniacz 150 W/H</t>
  </si>
  <si>
    <t>monitoring wizyjny - zestaw 16 kamer z systemem nagrywania (9 - na zewnątrz, 7- wewnątrz budynku)</t>
  </si>
  <si>
    <t>Samorządowe Centrum Oświaty w Górnie</t>
  </si>
  <si>
    <t>Komputer DEL Vostro z monitar</t>
  </si>
  <si>
    <t>Kserokopiarka Canon</t>
  </si>
  <si>
    <t>Komputer DELL VOSTRO</t>
  </si>
  <si>
    <t>MonitorAOC 24</t>
  </si>
  <si>
    <t>Urządz wielof. Canon</t>
  </si>
  <si>
    <t>Komputer ASUS D3 0TA-510</t>
  </si>
  <si>
    <t>Monitor LENOVO T24-I-2L</t>
  </si>
  <si>
    <t>Notebook Asus P 3540FA</t>
  </si>
  <si>
    <t>Kotłownia olej</t>
  </si>
  <si>
    <t>Urządzenie wielofunkcyjne BROTHER DCP-L6600Dm</t>
  </si>
  <si>
    <t>Drukarka laserowa</t>
  </si>
  <si>
    <t>Drukarka LJ Pro 400</t>
  </si>
  <si>
    <t>Kamera IP DAHUA SD22204T-GN-W</t>
  </si>
  <si>
    <t>Niszczarka HSMx8 4,5x30</t>
  </si>
  <si>
    <t>Niszczarka Wallner HD 220 C4</t>
  </si>
  <si>
    <t>Czytnik e-dowód</t>
  </si>
  <si>
    <t>serwer typ III</t>
  </si>
  <si>
    <t>router</t>
  </si>
  <si>
    <t>Drukarka Konica Minolta</t>
  </si>
  <si>
    <t>Radiotelefon przenośny cyfrowy</t>
  </si>
  <si>
    <t>Drukarka MS 510 DN</t>
  </si>
  <si>
    <t>System nagłośnienia</t>
  </si>
  <si>
    <t>Kamera obrotowa</t>
  </si>
  <si>
    <t xml:space="preserve">Drukarka </t>
  </si>
  <si>
    <t>komputer stacjonarny</t>
  </si>
  <si>
    <t xml:space="preserve">Radiotelefon </t>
  </si>
  <si>
    <t>Niszczarka HSMx10</t>
  </si>
  <si>
    <t>Urządzenie NAS</t>
  </si>
  <si>
    <t>Urządzenie Kyocera Ecosys</t>
  </si>
  <si>
    <t>Notebook dell inspiron 3793</t>
  </si>
  <si>
    <t>NISZCZARKA KOBRA</t>
  </si>
  <si>
    <t>Notebook HP 250 GB</t>
  </si>
  <si>
    <t>URZĄDZENIE WIELOFUNKCYJNE BROTHER MFC-L5700DW</t>
  </si>
  <si>
    <t xml:space="preserve">NISZCZARKA HSMX8 </t>
  </si>
  <si>
    <t>UPS do stacji roboczej -APC</t>
  </si>
  <si>
    <t>MONITOT - ACER 24" R24OHYbidx</t>
  </si>
  <si>
    <t>Urządzenie wielofunkcyjne XEROX VERSALINK C7130</t>
  </si>
  <si>
    <t>Urządzenie wielofunkcyjne XEROX VERSALINK C7125</t>
  </si>
  <si>
    <t>Niszczarka REXEL PROMAX QS RSX 1035</t>
  </si>
  <si>
    <t>Niszczarka REXEL PROMAX QS RSX1035</t>
  </si>
  <si>
    <t xml:space="preserve">Telefon Samsung Galaxy S9 </t>
  </si>
  <si>
    <t>Telefon Iphone</t>
  </si>
  <si>
    <t>telefon komórkowy Iphone 11PRO</t>
  </si>
  <si>
    <t>telefon komórkowy Samsung Note</t>
  </si>
  <si>
    <t>tablet</t>
  </si>
  <si>
    <t>APARAT TELEFONICZNY - XIAOMI MI 10T LITE 5G 6/128GB DS</t>
  </si>
  <si>
    <t>APARAT TELEFONICZNY - XIAOMI MI 10T PRO 5G 8/256GB DS</t>
  </si>
  <si>
    <t>telefon SAM.GAL.A52S 5G 128 GB</t>
  </si>
  <si>
    <t>Telefon komórkowy IPHONE 13 PRO MAX 512GB 5G</t>
  </si>
  <si>
    <t>Telefon komórkowy Samsung Gal . A13 4/64GB</t>
  </si>
  <si>
    <t xml:space="preserve">Wykaz sprzętu elektronicznego stacjonarnego </t>
  </si>
  <si>
    <t xml:space="preserve">Wykaz sprzętu elektronicznego przenośnego </t>
  </si>
  <si>
    <t>rok produkcji/ przyjęcia/ ilość</t>
  </si>
  <si>
    <t>fax laserowy Canon L-170</t>
  </si>
  <si>
    <t>niszczarka HSM shredstar X10</t>
  </si>
  <si>
    <t>niszczarka HSM shredstar X5</t>
  </si>
  <si>
    <t>zasilacz awaryjny UPS</t>
  </si>
  <si>
    <t>komputer Natec</t>
  </si>
  <si>
    <t>monitor Dell</t>
  </si>
  <si>
    <t>telewizor Nanocel /Klub Seniora/</t>
  </si>
  <si>
    <t>router Mikrotik 4011</t>
  </si>
  <si>
    <t>zasilacz awaryjny APC</t>
  </si>
  <si>
    <t>kopiarka Canon IR ADV C25</t>
  </si>
  <si>
    <t>urządzenie wielofunk. HP LaseJet</t>
  </si>
  <si>
    <t>urządzenie wielofunkcyjne Brother DCPL3550CDW</t>
  </si>
  <si>
    <t>komputer DELL Vostro</t>
  </si>
  <si>
    <t>monitor 24" AOC</t>
  </si>
  <si>
    <t>niszczarka Wallner HD-220</t>
  </si>
  <si>
    <t>urządzenie wielofunkcyjne Xerox 1025V_U</t>
  </si>
  <si>
    <t>konsola Sony Paly Station 5</t>
  </si>
  <si>
    <t>monitor interaktywny Newline TT6519RS</t>
  </si>
  <si>
    <t>telefon komórkowy Samsung A71</t>
  </si>
  <si>
    <t>laptop Lenovo</t>
  </si>
  <si>
    <t>telefon komórk.XIAOMI Redmi Note</t>
  </si>
  <si>
    <t>telefon komórk. OPPO A15s /KSR/</t>
  </si>
  <si>
    <t>notebook Lenovo 82JK00CEPB</t>
  </si>
  <si>
    <t>tablet Samsung Galaxy A8</t>
  </si>
  <si>
    <t>telefon komórkowy Ulefone Armor X9</t>
  </si>
  <si>
    <t xml:space="preserve">Plac targowy </t>
  </si>
  <si>
    <t>Górno</t>
  </si>
  <si>
    <t>ul. Łysicka 13, 26-008 Górno</t>
  </si>
  <si>
    <t>000542860</t>
  </si>
  <si>
    <t>REGON</t>
  </si>
  <si>
    <t>Adres</t>
  </si>
  <si>
    <t>URZĄD GMINY GÓRNO</t>
  </si>
  <si>
    <t>CENTRUM USŁUG SPOŁECZNYCH W GÓRNIE (GOPS)</t>
  </si>
  <si>
    <t>ŚRODOWISKOWY DOM SAMOPOMOCY W WOLI JACHOWEJ</t>
  </si>
  <si>
    <t xml:space="preserve">SZKOŁA PODSTAWOWA IM PIOTRA ŚCIEGIENNEGO W BĘCZKOWIE </t>
  </si>
  <si>
    <t>001167340</t>
  </si>
  <si>
    <t>ul. Szkolna 1, 26-008 Górno</t>
  </si>
  <si>
    <t>000776864</t>
  </si>
  <si>
    <t>SZKOŁA PODSTAWOWA IM. KS. JERZEGO POPIEŁUSZKI W KRAJNIE</t>
  </si>
  <si>
    <t>001167311</t>
  </si>
  <si>
    <t>CENTRUM USŁUG SPOŁECZNYCH W GÓRNIE</t>
  </si>
  <si>
    <t>SZKOŁA PODSTAWOWA IM. NOBLISTÓW POLSKICH W LESZCZYNACH</t>
  </si>
  <si>
    <t>ZESPÓŁ SZKOLNO-PRZEDSZKOLNY W RADLINIE</t>
  </si>
  <si>
    <t xml:space="preserve">Radlin 86 </t>
  </si>
  <si>
    <t>260769710</t>
  </si>
  <si>
    <t>001167305</t>
  </si>
  <si>
    <t>SZKOŁA PODSTAWOWA W SKORZESZYCACH IM. JANA PAWŁA II</t>
  </si>
  <si>
    <t>SZKOŁA PODSTAWOWA IM. GEN. WŁADYSŁAWA SIKORSKIEGO W WOLI JACHOWEJ</t>
  </si>
  <si>
    <t>001167297</t>
  </si>
  <si>
    <t>ŻŁOBEK GMINNY W CEDZYNIE</t>
  </si>
  <si>
    <t>Cedzyna, ul Mała 1</t>
  </si>
  <si>
    <t>384202890</t>
  </si>
  <si>
    <t>Radlin 79</t>
  </si>
  <si>
    <t>368096621</t>
  </si>
  <si>
    <t>ŻŁOBEK GMINNY "RADOSNA POLANKA MARII SKŁODOWSKIEJ-CURIE" W RADLINIE</t>
  </si>
  <si>
    <t>SAMORZĄDOWE CENTRUM OŚWIATY W GÓRNIE</t>
  </si>
  <si>
    <t>ul. Łysicka 11, 26-008 Górno</t>
  </si>
  <si>
    <t>365962673</t>
  </si>
  <si>
    <t>ul. św. Floriana 4, 26-008 Górno</t>
  </si>
  <si>
    <t>260090065</t>
  </si>
  <si>
    <t>GMINNA BIBLIOTEKA PUBLICZNA W GÓRNIE oraz  FILIA W RADLINIE, FILIA W WOLI JACHOWEJ</t>
  </si>
  <si>
    <t>GMINNY OŚRODEK KULTURY W GÓRNIE</t>
  </si>
  <si>
    <t>ul. Krajno-Parcele 24B, 26-008 Górno</t>
  </si>
  <si>
    <t xml:space="preserve">260660829 </t>
  </si>
  <si>
    <t>ul. Górki 29, Bęczków</t>
  </si>
  <si>
    <t>385668538</t>
  </si>
  <si>
    <t>OSP w Woli Jachowej</t>
  </si>
  <si>
    <t>292379131</t>
  </si>
  <si>
    <t>OSP w Leszczynach</t>
  </si>
  <si>
    <t>292396253</t>
  </si>
  <si>
    <t>OSP w Krajnie</t>
  </si>
  <si>
    <t>Krajno Parcele 7</t>
  </si>
  <si>
    <t>292695010</t>
  </si>
  <si>
    <t>OSP w Górnie</t>
  </si>
  <si>
    <t>290023387</t>
  </si>
  <si>
    <t xml:space="preserve">Oczyszczalnia ścieków w miejscowości Skorzeszyce </t>
  </si>
  <si>
    <t>Przedmiot ubezpieczenia</t>
  </si>
  <si>
    <t>System ubezpieczenia i sposób szacowania</t>
  </si>
  <si>
    <t>Suma ubezpieczenia/limit odpowiedzialności</t>
  </si>
  <si>
    <t>budynki</t>
  </si>
  <si>
    <t>Sumy stałe / KB</t>
  </si>
  <si>
    <t>maszyny, urządzenia, wyposażenie (śr. trwałe i niskocenne)</t>
  </si>
  <si>
    <t>a</t>
  </si>
  <si>
    <t>Pierwsze ryzyko / WO</t>
  </si>
  <si>
    <t>Pierwsze ryzyko / W. zakupu, wytworzenia</t>
  </si>
  <si>
    <t>Pierwsze ryzyko / WR</t>
  </si>
  <si>
    <t>Wartości pieniężne</t>
  </si>
  <si>
    <t>Sumy stałe / W Nominalna</t>
  </si>
  <si>
    <t xml:space="preserve">Sprzęt stacjonarny </t>
  </si>
  <si>
    <t>Sumy stałe</t>
  </si>
  <si>
    <t>sprzęt elektroniczny przenośny</t>
  </si>
  <si>
    <t xml:space="preserve">Smartfony, Telefony komórkowe, tablety </t>
  </si>
  <si>
    <t>Pierwsze ryzyko</t>
  </si>
  <si>
    <t>Koszty odtworzenia danych</t>
  </si>
  <si>
    <t>Zwiększone koszty działalności</t>
  </si>
  <si>
    <t>Nośniki danych</t>
  </si>
  <si>
    <t>Kradzież zwykła</t>
  </si>
  <si>
    <t>Przepięcia i przetężenia</t>
  </si>
  <si>
    <t>Centrum Usług Społecznych w Górnie (GOPS)</t>
  </si>
  <si>
    <t>Gmina Górno</t>
  </si>
  <si>
    <t>nazwa budynku/ budowli - przeznaczenie 
(budynek szkoły, hala sportowa itd..)</t>
  </si>
  <si>
    <t>Komputer Modecom - SERWER</t>
  </si>
  <si>
    <t>Monitor BENQ 2250Hm - przy serwerze</t>
  </si>
  <si>
    <t>Komputer Dell 7070</t>
  </si>
  <si>
    <t>Monitor  Dell Led P2417M</t>
  </si>
  <si>
    <t xml:space="preserve">drukarka kolorowa OKI </t>
  </si>
  <si>
    <t>komputer DELL 3070</t>
  </si>
  <si>
    <t>monitor DELL Led</t>
  </si>
  <si>
    <t>UPS APC do serwerowni</t>
  </si>
  <si>
    <t>synology - serwer plików NAS DS920</t>
  </si>
  <si>
    <t>urządzenie wielofunkcyjne Brother MFC-L3730</t>
  </si>
  <si>
    <t>lodówka Amica FK 2695.4FT</t>
  </si>
  <si>
    <t>komputer DELL Optiplex</t>
  </si>
  <si>
    <t xml:space="preserve">monitor AOC </t>
  </si>
  <si>
    <t>monitor Philips 23,8"</t>
  </si>
  <si>
    <t>klimatyzator Kaisai Eco Split KEX-09KTHI (2,6kW)</t>
  </si>
  <si>
    <t>telefon komórkowy HUAWEI P9</t>
  </si>
  <si>
    <t>aparat fotograficzny Nikon D3500</t>
  </si>
  <si>
    <t>projektor Casio XJ + ekran</t>
  </si>
  <si>
    <t>zestaw nagłośnienia Ibiza</t>
  </si>
  <si>
    <t>notebook Dell  Inspiron 5570</t>
  </si>
  <si>
    <t>laptop Lenovo Full HD</t>
  </si>
  <si>
    <t xml:space="preserve">laptop HP 14S </t>
  </si>
  <si>
    <t>tablet Lenovo M10 10,3"</t>
  </si>
  <si>
    <t>aparat fotograficzny Sony  DSC-H300</t>
  </si>
  <si>
    <t xml:space="preserve">notebook HP 250  </t>
  </si>
  <si>
    <t xml:space="preserve">aparat fotograficzny Canon EOS </t>
  </si>
  <si>
    <t>telefon komórkowy Samsung Galaxy A13</t>
  </si>
  <si>
    <t>telefon komórkowy OPPO Reno 8T</t>
  </si>
  <si>
    <t>głośnik Jabra Speak 510MS</t>
  </si>
  <si>
    <t>ŚRODOWISKOWY DOM SAMOPOMOCY WOLA JACHOWA 136C, 26-008 GÓRNO</t>
  </si>
  <si>
    <t>KUCHNIA AMICA</t>
  </si>
  <si>
    <t>OKAP AMICA</t>
  </si>
  <si>
    <t>ODKURZACZ ELEKTROLUX</t>
  </si>
  <si>
    <t>BLENDER GOTZE</t>
  </si>
  <si>
    <t>PRZYRZĄD DO REHABILITACJI</t>
  </si>
  <si>
    <t>LODÓWKA</t>
  </si>
  <si>
    <t>PODGRZEWACZ KOSPEL</t>
  </si>
  <si>
    <t>FOTEL DO MASAŻU I FIZJOTERAPII</t>
  </si>
  <si>
    <t>MONITOR INTERAKTYWNY</t>
  </si>
  <si>
    <t>PODŁOGA INTERAKTYWNA</t>
  </si>
  <si>
    <t>DRUKARKA BROTHER</t>
  </si>
  <si>
    <t>LAPTOP ACER ASPIRE 3-I3</t>
  </si>
  <si>
    <t>Huawei - Acces Point</t>
  </si>
  <si>
    <t>2017</t>
  </si>
  <si>
    <t>Tablet Lenovo - 1 szt</t>
  </si>
  <si>
    <t>Notebook HP - 16 szt x 2199,00 zł</t>
  </si>
  <si>
    <t>Mobilny monitor interaktywny + uchwyt + kable - 1 komlet</t>
  </si>
  <si>
    <t>Szafa na laptopy Malow - 1 szt</t>
  </si>
  <si>
    <t>Netbook Lenovo 1x</t>
  </si>
  <si>
    <t>Radiomagnetofon 5x</t>
  </si>
  <si>
    <t>Zestaw komputerowy 2x</t>
  </si>
  <si>
    <t>Radiomagnetofon Blaupunkt 2x</t>
  </si>
  <si>
    <t>Komputer XCOM - 2x</t>
  </si>
  <si>
    <t>Telewizor Hitachi - 3x</t>
  </si>
  <si>
    <t>Drukarka Brother - 2x</t>
  </si>
  <si>
    <t>Urządzenie wielofunkcyjne Canon</t>
  </si>
  <si>
    <t>Zestaw komputerów stacjonarnych</t>
  </si>
  <si>
    <t>Projektor NEC</t>
  </si>
  <si>
    <t>Podłoga interaktywna</t>
  </si>
  <si>
    <t>wartośćKB/WO</t>
  </si>
  <si>
    <t>Tablet Lenowo Top 10</t>
  </si>
  <si>
    <t xml:space="preserve">Drukarka Brother szt 2 </t>
  </si>
  <si>
    <t>Tablet Lenovo Tab M10+10,6 4/128</t>
  </si>
  <si>
    <t>Laptop DELL - 2 szt.</t>
  </si>
  <si>
    <t>Zestaw szkolny 6-pak Ozobot Bit</t>
  </si>
  <si>
    <t>Maszyna mechaniczna do szycia ELNA 34oex</t>
  </si>
  <si>
    <t>Hafciarka JANOME MC500E</t>
  </si>
  <si>
    <t>Saramonic Blink 500 B1-bezprzewodowy zestaw audio - 2 szt.</t>
  </si>
  <si>
    <t>DNA RV-4MIX - zestaw mikrofonów bezprzewodowych</t>
  </si>
  <si>
    <t>Tablet LENOVO TAB M10+10,6 4/128 ERASMUS+, 2 szt.</t>
  </si>
  <si>
    <t>db Technologies ES802 - nagłośnienie - kolumny głosnikowe - 2szt.</t>
  </si>
  <si>
    <t>ŻŁOBEK - CEDZYNA
ŻŁOBEK - RADLIN</t>
  </si>
  <si>
    <t>Komputer Lenovo ALL-IN-ONE</t>
  </si>
  <si>
    <t>Drukarka OKI MC562W</t>
  </si>
  <si>
    <t>Drukarka Brother</t>
  </si>
  <si>
    <t>Monitor interaktywny 75" Prometchean</t>
  </si>
  <si>
    <t>Monitor interaktywny 75" Grey Rock</t>
  </si>
  <si>
    <t>Aparat Canon EOS M50 MarkII</t>
  </si>
  <si>
    <t>Laptop multimedialny 15,6" 2 szt.</t>
  </si>
  <si>
    <t>KOMPUTER ASUS I MONITOR</t>
  </si>
  <si>
    <t>2023</t>
  </si>
  <si>
    <t>TABLET LENOVO TAB M10+10,64 4/128</t>
  </si>
  <si>
    <t>Gminna Biblioteka Publiczna w Górnie</t>
  </si>
  <si>
    <t>Szkoła Podstawowa im. Janusza Korczaka w Górnie</t>
  </si>
  <si>
    <t>Monitor</t>
  </si>
  <si>
    <t>Laminator</t>
  </si>
  <si>
    <t>Laptop IP3I5</t>
  </si>
  <si>
    <t>URZĄD GMINY</t>
  </si>
  <si>
    <t xml:space="preserve">GMINNA BIBLIOTEKA </t>
  </si>
  <si>
    <t>SZKOŁA PODSTAWOWA W BĘCZKOWIE, UL. JANA PAWŁA II 16, 26-008 GÓRNO</t>
  </si>
  <si>
    <t>SZKOŁA PODSTAWOWA W SKORZESZYCACH</t>
  </si>
  <si>
    <t>SZKOŁA PODSTAWOWA W WOLI JACHOWEJ</t>
  </si>
  <si>
    <t xml:space="preserve">Grupa IV   </t>
  </si>
  <si>
    <t xml:space="preserve">Boisko w Górnie </t>
  </si>
  <si>
    <t>Skorzeszyce</t>
  </si>
  <si>
    <t>Monitoring gminny</t>
  </si>
  <si>
    <t xml:space="preserve">Kontener socjalny </t>
  </si>
  <si>
    <t>Kontener transportowy</t>
  </si>
  <si>
    <t>Wola Jachowa</t>
  </si>
  <si>
    <t>mienie niskocenne (w tym umorzone i poza ewidencją) (zgodnie z OPZ)</t>
  </si>
  <si>
    <t>księgozbiory  (zgodnie z OPZ)</t>
  </si>
  <si>
    <t>mienie osób trzecich  (zgodnie z OPZ)</t>
  </si>
  <si>
    <t>mienie OSP i wyposażenie ratownicze  (zgodnie z OPZ)</t>
  </si>
  <si>
    <t>nakłady inwestycyjne we własne, obce środki trwałe  (zgodnie z OPZ)</t>
  </si>
  <si>
    <t>Wartości pieniężne (zgodnie z OPZ)</t>
  </si>
  <si>
    <t>Rodzaj ryzyka</t>
  </si>
  <si>
    <t>Dewastacja/Wandalizm</t>
  </si>
  <si>
    <t>Szkody estetyczne (graffiti)</t>
  </si>
  <si>
    <t>Kradzież z włamaniem, rabunek:</t>
  </si>
  <si>
    <t>środki trwałe, niskocenne, pozostałe</t>
  </si>
  <si>
    <t>b</t>
  </si>
  <si>
    <t>środki obrotowe</t>
  </si>
  <si>
    <t>4.</t>
  </si>
  <si>
    <t>5.</t>
  </si>
  <si>
    <t>kradzież złamaniem</t>
  </si>
  <si>
    <t>rabunek</t>
  </si>
  <si>
    <t>c</t>
  </si>
  <si>
    <t>rabunek w transporcie</t>
  </si>
  <si>
    <t>6.</t>
  </si>
  <si>
    <t>Bez limitu </t>
  </si>
  <si>
    <t>7.</t>
  </si>
  <si>
    <t>Bezpośrednie i pośrednie uderzenie pioruna</t>
  </si>
  <si>
    <t>Wykaz monitoringu</t>
  </si>
  <si>
    <t>szyby</t>
  </si>
  <si>
    <t>Sprzęt stacjonarny</t>
  </si>
  <si>
    <t>sprzęt przenośny</t>
  </si>
  <si>
    <t>razem</t>
  </si>
  <si>
    <t xml:space="preserve">Łódź ratownicza rok produkcji 2017 z silnikiem symbol 830158 
(jako wyposażenie) </t>
  </si>
  <si>
    <t>System ubezpieczenia
 i sposób szacowania</t>
  </si>
  <si>
    <t>Limit odpowiedzialności na jedno 
i wszystkie zdarzenia</t>
  </si>
  <si>
    <t>Projektor laserowy EPSON EB-L530U</t>
  </si>
  <si>
    <t>Monitor Promethean Activpanel LX86</t>
  </si>
  <si>
    <t>Monitoring zewnętrzny</t>
  </si>
  <si>
    <t>założony 2023</t>
  </si>
  <si>
    <t>Monitoring wizyjny</t>
  </si>
  <si>
    <t>Stablizator</t>
  </si>
  <si>
    <t>Kolumna BOSE S1 PRO, 2 szt.</t>
  </si>
  <si>
    <t>Aparat telefoniczny Oppo Reno 8T</t>
  </si>
  <si>
    <t>laptop Asus b1500</t>
  </si>
  <si>
    <t>laptop asus fa506</t>
  </si>
  <si>
    <t>infrastruktura gminna</t>
  </si>
  <si>
    <t>zapasy / środki obrotowe własne i obce  (zgodnie z OPZ)</t>
  </si>
  <si>
    <t>mienie pracownicze i uczniowskie  (zgodnie z OPZ)</t>
  </si>
  <si>
    <t>zieleń gminna</t>
  </si>
  <si>
    <t>budowle i pozostałe budowle (zgodnie z OPZ)</t>
  </si>
  <si>
    <t>wykaz jednostek Zamawiającego Gminy Górno</t>
  </si>
  <si>
    <t>Urząd Gminy Górno</t>
  </si>
  <si>
    <t>Leszczyny, ul. Świętokrzyska 72</t>
  </si>
  <si>
    <t>więźba drewniana, dach dwuspadowy</t>
  </si>
  <si>
    <t>wyposażenie ppoż.: gaśnice - 12szt., hydranty wewnętrzne-4szt., hydrant zewnętrzny, instalacja odgromowa: wyposażenie przeciw kradzieży; monitoring zewnętrzny, dozór agencji</t>
  </si>
  <si>
    <t>Zespół Żłobków w Gminie Górno- Żłobek Gminny Radosna Polanka Marii Skłodowskiej-Curie w Radlinie</t>
  </si>
  <si>
    <t>KB</t>
  </si>
  <si>
    <t>WO</t>
  </si>
  <si>
    <t>SUMA UBEZPIECZENIA</t>
  </si>
  <si>
    <t>Rodzaj wartości</t>
  </si>
  <si>
    <t>Mienie od wszystkich ryzyk</t>
  </si>
  <si>
    <t>Urządzenie sieciowe UTM /ŚT 2020 r/</t>
  </si>
  <si>
    <t>Rolety metalowe 1 szt., monitoring 8 kamer, gaśnice, koc, hydranty, oświetlenie awaryjne.</t>
  </si>
  <si>
    <t xml:space="preserve"> Szkoła Podstawowa im. Gen. Władysława Sikorskiego</t>
  </si>
  <si>
    <t xml:space="preserve">materiały budowlane: ściany fundamentowe z bloczków betonowych, ściany kondygnacji naziemnych murowane z cegły kratówki, </t>
  </si>
  <si>
    <t xml:space="preserve">dozór agencji ochrony 6 szt., hydranty wewnętrzne - 4 szt., hydrant zewnętrzny, instalacja odgromowa, </t>
  </si>
  <si>
    <t xml:space="preserve">dozór agencji ochrony 8 szt., hydranty wewnętrzne - 5 szt., hydrant zewnętrzny, instalacja odgromowa, </t>
  </si>
  <si>
    <t>gęsto żebrowy FERT 40</t>
  </si>
  <si>
    <t>monitoring zewnętrzny, plac z płyt betonowych o pow. 4 354 m2, plac z płyt betonowych ażurowych o pow. 158 m2, parking z betonowej kostki brukowej o pow. 603 m2 (36 miejsc parkingowych dla samochodów osobowych), droga wewnętrzna z mieszanki mineralno-asfaltowej o pow. 1533m2, chodnik z betonowej kostki brukowej o pow. 426 m2, trawniki o pow. 2752 m2, zadaszone stragany o konstrukcji stalowej – 32 szt., tablica informacyjna, oświetlenie placu – 3 maszty oświetleniowe, 84 szt. opraw oświetleniowych typu LED, punkt wodno-kanalizacyjny dla potrzeb targowiska, stojaki na rowery – 10 szt., kosze na odpadki – 7 szt., toaleta publiczna o kubaturze obiektu 154 m3, ogrodzenie panelowe 11,6 m.b.,  budynek (toalety) niepodpiwniczony, jednokondygnacyjny wys. 3,63m</t>
  </si>
  <si>
    <t>pustak, pustak betonowy</t>
  </si>
  <si>
    <t>KB*</t>
  </si>
  <si>
    <t xml:space="preserve">* wartość KB 
wyższa niż WO </t>
  </si>
  <si>
    <t>Suma Ubezpieczenia razem</t>
  </si>
  <si>
    <t>KB *</t>
  </si>
  <si>
    <t>Zestawienie sum ubezpieczenia Gmina Górno</t>
  </si>
  <si>
    <t>Kontener socjalny w miejscowości Cedzyna</t>
  </si>
  <si>
    <t xml:space="preserve">Garaż blaszany w miejscowości Leszczyny </t>
  </si>
  <si>
    <t xml:space="preserve">Leszczyny </t>
  </si>
  <si>
    <t xml:space="preserve">Wiaty garażowe przy U G w miejscowości Górno </t>
  </si>
  <si>
    <t xml:space="preserve">Górno </t>
  </si>
  <si>
    <t>Wiata garażowa w miej. Cedzyna</t>
  </si>
  <si>
    <t xml:space="preserve">Cedzyna </t>
  </si>
  <si>
    <r>
      <t xml:space="preserve">STAN TECHNICZNY 
</t>
    </r>
    <r>
      <rPr>
        <b/>
        <i/>
        <sz val="11"/>
        <color theme="0"/>
        <rFont val="Calibri"/>
        <family val="2"/>
        <charset val="238"/>
        <scheme val="minor"/>
      </rPr>
      <t>np. bardzo doby, dobry, dostateczny, zły (do remontu) lub nie występuje</t>
    </r>
  </si>
  <si>
    <t xml:space="preserve">Telefon stacjonarny  IP Yealink W56H </t>
  </si>
  <si>
    <t>Kolumna mobilna z mikrofonami  PORT8vHF -BT</t>
  </si>
  <si>
    <t>Urządzenie wielofunkcyjne XEROX VERSALINK C 7125 V</t>
  </si>
  <si>
    <t>Monitor interaktywny Promethean 75</t>
  </si>
  <si>
    <t xml:space="preserve">Niszczarka WALLNER HD-120 C4 </t>
  </si>
  <si>
    <t>Serwer- Dell R550</t>
  </si>
  <si>
    <t>UTM 3 lata Fortigate-60F</t>
  </si>
  <si>
    <t>DRUKARKA - Urządzenie wielofunkcyjne XEROX VERSALINK</t>
  </si>
  <si>
    <t>Telefon komórkowy  (aparat telefoniczny )</t>
  </si>
  <si>
    <t xml:space="preserve">Telefon komórkowy XIAOMI REDMI NOTE 13 </t>
  </si>
  <si>
    <t xml:space="preserve">Monitoring na terenie kamieniołomu w Górnie </t>
  </si>
  <si>
    <t>Monitoring z zabezpieczeniem alarmowym w Urzędzie Gminy Górno 2015</t>
  </si>
  <si>
    <t>Monitoring wizyjny w miej. Leszczyny na działce 802/55 - Zalew Cedzyna</t>
  </si>
  <si>
    <t>Monitoring wizyjny w mje. Górno (OSP Górno)</t>
  </si>
  <si>
    <t>Projektor Vivitek - 1 szt</t>
  </si>
  <si>
    <t>Laptop Asus Vivobook - 2 szt. x 2500,00 zł</t>
  </si>
  <si>
    <t>EDU zestaw komputerowy z monitorami (ASUS) x 2 kompl.</t>
  </si>
  <si>
    <t>EDU zestaw komputerowy z monitorami (ASUS) x 1 szt.</t>
  </si>
  <si>
    <t>EDU komputer HP ED 800</t>
  </si>
  <si>
    <t>EDU komputery NTI BUSUNES W966M x 20 kompl.</t>
  </si>
  <si>
    <t>EDU komputer DELL VOSTRO x 2 kompl.</t>
  </si>
  <si>
    <t>Monitor Philips 21,6"</t>
  </si>
  <si>
    <t>Monitor interaktywny HIKVISSION DS. x 2 szt.</t>
  </si>
  <si>
    <t>EDU Monitor PROMETHEAN activ panel</t>
  </si>
  <si>
    <t>Skaner do drukarki 3D</t>
  </si>
  <si>
    <t>Maszyno-gafciarka BROTHER M280D</t>
  </si>
  <si>
    <t>Zestaw czujników neulog zintegrowanych z  komputerem - wyposażenie peacowni przyrodniczej</t>
  </si>
  <si>
    <t>Mikser 12 - kanałowy MXR 120</t>
  </si>
  <si>
    <t>Wzmaczniacz stereo 2x500W</t>
  </si>
  <si>
    <t>Kolumny WAVE - 15P x 2 szt.</t>
  </si>
  <si>
    <t>Odbiornik TXS 646</t>
  </si>
  <si>
    <t>Mikrofony 2-kanałowe bezprzewodowe x 4 szt.</t>
  </si>
  <si>
    <t>Kamera przenośna z akcesorjami</t>
  </si>
  <si>
    <t>Kserokopiarka TOSCHIBA</t>
  </si>
  <si>
    <t>Urządzenie wielofunkcyjne BROTHER</t>
  </si>
  <si>
    <t>Urządzenie wielofunkcyjne BROTHER DCP &amp;510W</t>
  </si>
  <si>
    <t>Niszczarka REXEL</t>
  </si>
  <si>
    <t>Tablet LENOVO</t>
  </si>
  <si>
    <t>Tablet LENOVO TAB MIO TBX3067 x 20 szt.</t>
  </si>
  <si>
    <t>Laptop z torbą</t>
  </si>
  <si>
    <t>Notebook ASUS P 3540 FA</t>
  </si>
  <si>
    <t>Notebook AP1510XDA x 4 szt.</t>
  </si>
  <si>
    <t>Notebook HP 250G71Q3K2ES x 20 szt.</t>
  </si>
  <si>
    <t>Notebook DELL Vostro</t>
  </si>
  <si>
    <t>Laptop do drukarki 3D</t>
  </si>
  <si>
    <t>Rejestrator</t>
  </si>
  <si>
    <t>Kamera NOWVUS AHD NVAHD 2DN5106H/IR-1 x 3 szt.</t>
  </si>
  <si>
    <t>Kolumny nagłaśniające 3x</t>
  </si>
  <si>
    <t>Edu Monitor Promethen 75' 2x</t>
  </si>
  <si>
    <t>Edu Monitor Interaktywny 65' 2x</t>
  </si>
  <si>
    <t>Lampa Hitachi</t>
  </si>
  <si>
    <t>Urządzenie xerox versalink</t>
  </si>
  <si>
    <t>Notebook Dell VOSTRO 3500 2x</t>
  </si>
  <si>
    <t>Tablet Lenowo 7 4x</t>
  </si>
  <si>
    <t>Robot edukacyjny EMYS</t>
  </si>
  <si>
    <t>Notebook HP 250 G7 3x</t>
  </si>
  <si>
    <t>Notebook Dell LATITUDE 5500</t>
  </si>
  <si>
    <t>Tablica interaktywna Smart SBM680</t>
  </si>
  <si>
    <t>Projektor Hitachi CP AX2505 z uchwyt</t>
  </si>
  <si>
    <t>Głośnik media-tech MT3143 BR</t>
  </si>
  <si>
    <t>Komputer - jednostka centralna</t>
  </si>
  <si>
    <t>Tablica interaktywna MYBOARD 90 BLACK</t>
  </si>
  <si>
    <t>2024</t>
  </si>
  <si>
    <t>Projektor VIVITEK</t>
  </si>
  <si>
    <t>Copiarka CANON</t>
  </si>
  <si>
    <t>Urządzenie wielofunkcyjne HP LASERJET PRO</t>
  </si>
  <si>
    <t>Notebook DELL - 2 szt.</t>
  </si>
  <si>
    <t>Urządzenie wielofunkcyjne atramentowe Epson Eco Tank L2676</t>
  </si>
  <si>
    <t>Urządzenie wielofunkcyjne - kserokopiarka Canon</t>
  </si>
  <si>
    <t>Monitor interaktywny mobilny Optoma</t>
  </si>
  <si>
    <t>Aparat Fotograficzny Canon</t>
  </si>
  <si>
    <t>Urządzenie wielofunkcyjne -CANON</t>
  </si>
  <si>
    <t>Urządzenie wielofunkcyjne - IMAGE</t>
  </si>
  <si>
    <t>Monitor interaktywny - 7x</t>
  </si>
  <si>
    <t xml:space="preserve">Komputer NTT Office + Monitor </t>
  </si>
  <si>
    <t>Tablica Aktywna</t>
  </si>
  <si>
    <t>Komputer - 2x</t>
  </si>
  <si>
    <t>Urzadzenie wielofunkcyjne Brother</t>
  </si>
  <si>
    <t>Monitor LYIAMA 65</t>
  </si>
  <si>
    <t>Monitor Hikvision</t>
  </si>
  <si>
    <t>Monitor MAC 65 - 2x</t>
  </si>
  <si>
    <t>Monitor interaktywny  Newline</t>
  </si>
  <si>
    <t>Klimatyzacja - 4 sztuki</t>
  </si>
  <si>
    <t>Laptop Toschiba - 1x</t>
  </si>
  <si>
    <t>Laptop Asus - 2x</t>
  </si>
  <si>
    <t>Laptop Asus - 1x</t>
  </si>
  <si>
    <t>Okulary Class VR - laboratorium przyszłości</t>
  </si>
  <si>
    <t xml:space="preserve">Aparat fotograficzny Canon </t>
  </si>
  <si>
    <t>Tablet</t>
  </si>
  <si>
    <t xml:space="preserve">Głośniki MEDION </t>
  </si>
  <si>
    <t>Głośnik Soundcore</t>
  </si>
  <si>
    <t>Kamera Newline</t>
  </si>
  <si>
    <t>Tablet Lenovo 3x</t>
  </si>
  <si>
    <t>Głośnik MEDION</t>
  </si>
  <si>
    <t>Urządzenie wielofunkcyjne Ricoh MP C3003</t>
  </si>
  <si>
    <t>Monitor interaktywny Iiyama 75"</t>
  </si>
  <si>
    <t>Drukarka kart plastikowych DURACARD ID 300</t>
  </si>
  <si>
    <t>Drukarka Samsung SL-M3825 ND nr ser. ZD</t>
  </si>
  <si>
    <t>Urządzenie wielofunkcyjne BROTHER A4LC</t>
  </si>
  <si>
    <t>Urządzenie wielofunkcyjne Ricoh MP C3054</t>
  </si>
  <si>
    <t>Laptop ASUS Vivobook 15x1504VA i5-1335u/16GB/512</t>
  </si>
  <si>
    <t>Laptop ASUS Vivobook 15x1504VA i5-1335u  - 2 szt.</t>
  </si>
  <si>
    <t xml:space="preserve">Kosiarka traktorek </t>
  </si>
  <si>
    <t>Leszczyny ul. Świętokrzyska 72, 26-008 Górno</t>
  </si>
  <si>
    <t>wartość za 1 mkw</t>
  </si>
  <si>
    <t>Razem (z wyłączeniem zbiorów bibliotecznych oraz środków niskocennych ubezpieczonych na I RYZYKO)</t>
  </si>
  <si>
    <t>powierzchnia użytkowa m2</t>
  </si>
  <si>
    <t>Podłoga multimedialna z wyposażeniem</t>
  </si>
  <si>
    <t>Synology - dysk zewnętrzyny</t>
  </si>
  <si>
    <t>komputer PC Lenovo</t>
  </si>
  <si>
    <t>monitor MSI Pro</t>
  </si>
  <si>
    <t>monitor interaktywny II Yamaha 75"</t>
  </si>
  <si>
    <t>Urządzenie wielofunkcyjne</t>
  </si>
  <si>
    <t xml:space="preserve">Urządzenie wilofunkcyjne </t>
  </si>
  <si>
    <t>komputer przenośny</t>
  </si>
  <si>
    <t>1.</t>
  </si>
  <si>
    <t xml:space="preserve">Ubezpieczający / Ubezpieczony: </t>
  </si>
  <si>
    <t xml:space="preserve">Ubezpieczający </t>
  </si>
  <si>
    <t>L.p.</t>
  </si>
  <si>
    <t>PKD</t>
  </si>
  <si>
    <t>OSP w Bęczkowie</t>
  </si>
  <si>
    <t>8411Z</t>
  </si>
  <si>
    <t>8899Z, 8810Z</t>
  </si>
  <si>
    <t>8810Z, 8899Z</t>
  </si>
  <si>
    <t>8520Z</t>
  </si>
  <si>
    <t>8520Z, 8560Z, 8510Z</t>
  </si>
  <si>
    <t>8891Z</t>
  </si>
  <si>
    <t>6920Z</t>
  </si>
  <si>
    <t>9101A</t>
  </si>
  <si>
    <t>9004Z</t>
  </si>
  <si>
    <t>8425Z</t>
  </si>
  <si>
    <t>Przychody</t>
  </si>
  <si>
    <t>Liczba zatrudnionych</t>
  </si>
  <si>
    <t>ul. Jana Pawła II 16 Bęczków</t>
  </si>
  <si>
    <t>ul. Szkolna 6, Cedzyna,</t>
  </si>
  <si>
    <t>001167280</t>
  </si>
  <si>
    <t>Mienie osób trzecich</t>
  </si>
  <si>
    <t>L.P.</t>
  </si>
  <si>
    <t>DATA SZKODY</t>
  </si>
  <si>
    <t>RODZAJ RYZYKA</t>
  </si>
  <si>
    <t>OPIS ZDARZENIA I PRZEBIEGU</t>
  </si>
  <si>
    <t>KWOTA WYPŁATY</t>
  </si>
  <si>
    <t>Szkoda na linii oświetlenia drogowego w miejscowości Krajno Pierwsze (Podwiatracze)</t>
  </si>
  <si>
    <t>Uszkodzenie mechaniczne oprawy ledowej oświetlenia ulicznego na tarasie widokowym w Krajnie przy DW752. Sprawca nieustalony.</t>
  </si>
  <si>
    <t>szkoda polegającą na uszkodzeniu lampy led w wyniku wyładowań atmosferycznych po burzy w dn.18.08.2023 r.</t>
  </si>
  <si>
    <t>Uszkodzenie trzech lamp w wyniku wyładowań atmosferycznych w miejscowości Górno Parcele nr słupów 16/2, 16/3, 16/4 przy drodze wojewódzkiej nr 752.</t>
  </si>
  <si>
    <t>Uszkodzenia lampy oświetlenia drogowego w wyniku wyładowań atmosferycznych. Miejsce szkody: Leszczyny ( naprzeciw starego młyna) przy posesji 82A -obok parkingu przy kościele- słup nr 3</t>
  </si>
  <si>
    <t>Podczas weekendu w dniach 09.02.2024r.- 11.02.2024r. zostało wybite okno dwuszybowe kostką brukową. Okno znajduje się w budynku Szkoły Podstawowej im. ks. Jerzego Popiełuszki w Krajnie (okno na frontowej ścianie budynku w sali lekcyjnej w oddziałach przedszkolnych). Została wezwana policja, która zabezpieczyła miejsce zdarzenia i sporządziła protokół</t>
  </si>
  <si>
    <t>Szkoda zalaniowa w remizie OSP w Górnie.</t>
  </si>
  <si>
    <t>Uszkodzone lampy oświetlenia ulicznego w wyniku wyładowań atmosferycznych w lokalizacjii: Krajno Pierwsze 104 (Krajno Pogorzele )</t>
  </si>
  <si>
    <t>Uszkodzone lampy oświetlenia ulicznego w wyniku wyładowań atmosferycznych w lokalizacji: Cedzyna ul.Jaśminowa 4, słup 2/2</t>
  </si>
  <si>
    <t>Nieumyślne uszkodzenie wiaty przystankowej w trakcie demontażu oświetlenia ulicznego.</t>
  </si>
  <si>
    <t>Szkoda powstała w wyniku najechania przez nieustalony pojazd na przystanek autobusowy. Przystanek został zniszczony.</t>
  </si>
  <si>
    <t>Uszkodzenie konstrukcji drewnianej przystanku autobusowego prawdopodobnie wskutek najechania przez nieustalony pojazd</t>
  </si>
  <si>
    <t>OC działalności gospodarczej</t>
  </si>
  <si>
    <t>Uszkodzony pojazd marki TESLA MODEL 3 nr rej.: T2TESLA, wskutek najechania na ubytek w drodze.</t>
  </si>
  <si>
    <t>Uszkodzone mechanicznie oświetlenie uliczne przy DW752</t>
  </si>
  <si>
    <t xml:space="preserve">Uszkodzenie latarni nr 42 oświetlenia drogowego w miejscowości Górno ul. Różana. </t>
  </si>
  <si>
    <t xml:space="preserve">Uszkodzone lamp oświetlenia ulicznego w wyniku wyładowań atmosferycznych, w dniu 27.08.2023 r. </t>
  </si>
  <si>
    <t xml:space="preserve">Lampa uszkodzona w wyniku wyładowań atmosferycznych w miejscowości Wola Jachowa 137 słup nr3 ze stacji trafo 1156 - 1 szt. </t>
  </si>
  <si>
    <t>Uszkodzone w ramach wylądowań atmosferycznych dwie lampy oświetlenia ulicznego w miejscowości Górno ul. Świętokrzyska w okolicach posesji 40-36. Uszkodzone lampy na: 1. słupie 9/pos 36, 2. słupie 10/ 40.</t>
  </si>
  <si>
    <t>Uszkodzenie dwóch lamp ledowych ze sterownikami w wyniku wyładowań atmosferycznych w msc. Krajno Zagórze obok posesji: pos.42- słup 46 pos 43F- słup 47 (dwie po kolei) Uszkodzone lampy ledowe wraz ze sterownikami - 2 szt.</t>
  </si>
  <si>
    <t xml:space="preserve">Uszkodzone w wyniku wylądowań atmosferycznych lampy ledowe ze sterownikami - 3 szt </t>
  </si>
  <si>
    <t xml:space="preserve">Uszkodzone mechanicznie oświetlenie uliczne przy Placu Targowym w miejscowości Górno </t>
  </si>
  <si>
    <t xml:space="preserve">W wyniku wylądowań atmosferycznych zostały uszkodzone 3 lampy w Leszczynach ul. Żeromskiego przy posesji nr 7 (słupy 10, 9) i 4 (słup 7) Lampy LED ze sterownikiem o mocy 51W </t>
  </si>
  <si>
    <t>UL. Szkolna 11, 26-008 Górno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</si>
</sst>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&quot; zł&quot;"/>
  </numFmts>
  <fonts count="4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sz val="10"/>
      <color rgb="FF000000"/>
      <name val="Segoe UI"/>
      <family val="2"/>
      <charset val="238"/>
    </font>
    <font>
      <sz val="10"/>
      <color rgb="FF002060"/>
      <name val="Segoe UI"/>
      <family val="2"/>
      <charset val="238"/>
    </font>
    <font>
      <b/>
      <sz val="10"/>
      <color rgb="FFFFFFFF"/>
      <name val="Segoe UI"/>
      <family val="2"/>
      <charset val="238"/>
    </font>
    <font>
      <b/>
      <sz val="10"/>
      <color rgb="FF21368B"/>
      <name val="Segoe UI"/>
      <family val="2"/>
      <charset val="238"/>
    </font>
    <font>
      <sz val="10"/>
      <color rgb="FF21368B"/>
      <name val="Segoe U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  <font>
      <sz val="10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name val="Segoe UI"/>
      <family val="2"/>
      <charset val="238"/>
    </font>
    <font>
      <b/>
      <sz val="9"/>
      <color rgb="FFFFFFFF"/>
      <name val="Segoe UI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color rgb="FF002060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8"/>
      <name val="Arial"/>
      <family val="2"/>
      <charset val="238"/>
    </font>
    <font>
      <sz val="11"/>
      <color rgb="FF00206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sz val="11"/>
      <color rgb="FF002060"/>
      <name val="Calibri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002060"/>
        <bgColor rgb="FF000080"/>
      </patternFill>
    </fill>
    <fill>
      <patternFill patternType="solid">
        <fgColor rgb="FFFFFFFF"/>
        <bgColor rgb="FFFFFFCC"/>
      </patternFill>
    </fill>
    <fill>
      <patternFill patternType="solid">
        <fgColor theme="3" tint="0.79998168889431442"/>
        <bgColor rgb="FF000080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34"/>
      </patternFill>
    </fill>
    <fill>
      <patternFill patternType="solid">
        <fgColor rgb="FF002060"/>
        <bgColor rgb="FF002060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rgb="FF043E71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rgb="FF1F4E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66CB"/>
        <bgColor indexed="64"/>
      </patternFill>
    </fill>
  </fills>
  <borders count="9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9B99FE"/>
      </left>
      <right style="medium">
        <color rgb="FF9B99FE"/>
      </right>
      <top style="medium">
        <color rgb="FF9B99FE"/>
      </top>
      <bottom style="medium">
        <color rgb="FF9B99FE"/>
      </bottom>
      <diagonal/>
    </border>
    <border>
      <left style="medium">
        <color rgb="FFCAFFFF"/>
      </left>
      <right style="medium">
        <color rgb="FFCAFFFF"/>
      </right>
      <top style="medium">
        <color rgb="FFCAFFFF"/>
      </top>
      <bottom style="medium">
        <color rgb="FFCAFFFF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</cellStyleXfs>
  <cellXfs count="469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164" fontId="11" fillId="0" borderId="17" xfId="0" applyNumberFormat="1" applyFont="1" applyBorder="1" applyAlignment="1">
      <alignment horizontal="right" vertical="center" wrapText="1"/>
    </xf>
    <xf numFmtId="0" fontId="10" fillId="0" borderId="0" xfId="0" applyFont="1"/>
    <xf numFmtId="164" fontId="10" fillId="0" borderId="0" xfId="0" applyNumberFormat="1" applyFont="1"/>
    <xf numFmtId="164" fontId="12" fillId="13" borderId="17" xfId="0" applyNumberFormat="1" applyFont="1" applyFill="1" applyBorder="1" applyAlignment="1">
      <alignment horizontal="center" vertical="center" wrapText="1"/>
    </xf>
    <xf numFmtId="0" fontId="12" fillId="13" borderId="17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vertical="center" wrapText="1"/>
    </xf>
    <xf numFmtId="8" fontId="10" fillId="0" borderId="0" xfId="0" applyNumberFormat="1" applyFont="1"/>
    <xf numFmtId="164" fontId="11" fillId="0" borderId="17" xfId="0" applyNumberFormat="1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8" fontId="14" fillId="0" borderId="0" xfId="0" applyNumberFormat="1" applyFont="1" applyAlignment="1">
      <alignment horizontal="right" vertical="center"/>
    </xf>
    <xf numFmtId="164" fontId="10" fillId="0" borderId="0" xfId="0" applyNumberFormat="1" applyFont="1" applyAlignment="1">
      <alignment horizontal="right"/>
    </xf>
    <xf numFmtId="0" fontId="11" fillId="0" borderId="17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14" borderId="17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7" fillId="0" borderId="36" xfId="0" applyFont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4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7" fillId="8" borderId="43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164" fontId="6" fillId="0" borderId="18" xfId="0" applyNumberFormat="1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55" xfId="0" applyFont="1" applyBorder="1" applyAlignment="1">
      <alignment horizontal="center" vertical="center" wrapText="1"/>
    </xf>
    <xf numFmtId="0" fontId="6" fillId="0" borderId="54" xfId="0" applyFont="1" applyBorder="1" applyAlignment="1">
      <alignment vertical="center"/>
    </xf>
    <xf numFmtId="0" fontId="7" fillId="6" borderId="0" xfId="0" applyFont="1" applyFill="1" applyAlignment="1">
      <alignment horizontal="center" vertical="center"/>
    </xf>
    <xf numFmtId="164" fontId="6" fillId="0" borderId="18" xfId="0" applyNumberFormat="1" applyFont="1" applyBorder="1" applyAlignment="1">
      <alignment horizontal="right" vertical="center"/>
    </xf>
    <xf numFmtId="164" fontId="6" fillId="0" borderId="18" xfId="2" applyNumberFormat="1" applyFont="1" applyBorder="1" applyAlignment="1">
      <alignment horizontal="right" vertical="center"/>
    </xf>
    <xf numFmtId="164" fontId="6" fillId="0" borderId="39" xfId="0" applyNumberFormat="1" applyFont="1" applyBorder="1" applyAlignment="1">
      <alignment horizontal="right" vertical="center"/>
    </xf>
    <xf numFmtId="164" fontId="6" fillId="0" borderId="44" xfId="0" applyNumberFormat="1" applyFont="1" applyBorder="1" applyAlignment="1">
      <alignment horizontal="right" vertical="center"/>
    </xf>
    <xf numFmtId="164" fontId="7" fillId="6" borderId="22" xfId="0" applyNumberFormat="1" applyFont="1" applyFill="1" applyBorder="1" applyAlignment="1">
      <alignment horizontal="right" vertical="center" wrapText="1"/>
    </xf>
    <xf numFmtId="164" fontId="8" fillId="7" borderId="34" xfId="0" applyNumberFormat="1" applyFont="1" applyFill="1" applyBorder="1" applyAlignment="1">
      <alignment horizontal="right" vertical="center"/>
    </xf>
    <xf numFmtId="164" fontId="7" fillId="8" borderId="44" xfId="1" applyNumberFormat="1" applyFont="1" applyFill="1" applyBorder="1" applyAlignment="1" applyProtection="1">
      <alignment horizontal="right" vertical="center"/>
    </xf>
    <xf numFmtId="164" fontId="8" fillId="9" borderId="34" xfId="0" applyNumberFormat="1" applyFont="1" applyFill="1" applyBorder="1" applyAlignment="1">
      <alignment horizontal="right" vertical="center"/>
    </xf>
    <xf numFmtId="164" fontId="7" fillId="6" borderId="18" xfId="0" applyNumberFormat="1" applyFont="1" applyFill="1" applyBorder="1" applyAlignment="1">
      <alignment horizontal="right" vertical="center"/>
    </xf>
    <xf numFmtId="164" fontId="7" fillId="6" borderId="34" xfId="0" applyNumberFormat="1" applyFont="1" applyFill="1" applyBorder="1" applyAlignment="1">
      <alignment horizontal="right" vertical="center"/>
    </xf>
    <xf numFmtId="164" fontId="6" fillId="6" borderId="34" xfId="0" applyNumberFormat="1" applyFont="1" applyFill="1" applyBorder="1" applyAlignment="1">
      <alignment horizontal="right" vertical="center"/>
    </xf>
    <xf numFmtId="164" fontId="7" fillId="8" borderId="18" xfId="1" applyNumberFormat="1" applyFont="1" applyFill="1" applyBorder="1" applyAlignment="1" applyProtection="1">
      <alignment horizontal="right" vertical="center"/>
    </xf>
    <xf numFmtId="164" fontId="7" fillId="0" borderId="42" xfId="0" applyNumberFormat="1" applyFont="1" applyBorder="1" applyAlignment="1">
      <alignment horizontal="right" vertical="center" wrapText="1"/>
    </xf>
    <xf numFmtId="0" fontId="8" fillId="7" borderId="0" xfId="0" applyFont="1" applyFill="1" applyAlignment="1">
      <alignment vertical="center"/>
    </xf>
    <xf numFmtId="0" fontId="6" fillId="6" borderId="22" xfId="0" applyFont="1" applyFill="1" applyBorder="1" applyAlignment="1">
      <alignment horizontal="center" vertical="center"/>
    </xf>
    <xf numFmtId="164" fontId="7" fillId="8" borderId="22" xfId="1" applyNumberFormat="1" applyFont="1" applyFill="1" applyBorder="1" applyAlignment="1" applyProtection="1">
      <alignment horizontal="right" vertical="center"/>
    </xf>
    <xf numFmtId="164" fontId="6" fillId="0" borderId="18" xfId="0" applyNumberFormat="1" applyFont="1" applyBorder="1" applyAlignment="1">
      <alignment horizontal="center" vertical="center"/>
    </xf>
    <xf numFmtId="0" fontId="6" fillId="6" borderId="0" xfId="0" applyFont="1" applyFill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/>
    </xf>
    <xf numFmtId="164" fontId="7" fillId="6" borderId="21" xfId="0" applyNumberFormat="1" applyFont="1" applyFill="1" applyBorder="1" applyAlignment="1">
      <alignment horizontal="right" vertical="center"/>
    </xf>
    <xf numFmtId="0" fontId="6" fillId="0" borderId="43" xfId="0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vertical="center"/>
    </xf>
    <xf numFmtId="0" fontId="6" fillId="11" borderId="0" xfId="0" applyFont="1" applyFill="1" applyAlignment="1">
      <alignment horizontal="center"/>
    </xf>
    <xf numFmtId="164" fontId="6" fillId="0" borderId="43" xfId="0" applyNumberFormat="1" applyFont="1" applyBorder="1" applyAlignment="1">
      <alignment horizontal="right" vertical="center" wrapText="1"/>
    </xf>
    <xf numFmtId="164" fontId="7" fillId="0" borderId="18" xfId="0" applyNumberFormat="1" applyFont="1" applyBorder="1" applyAlignment="1">
      <alignment horizontal="right" vertical="center"/>
    </xf>
    <xf numFmtId="164" fontId="6" fillId="0" borderId="51" xfId="0" applyNumberFormat="1" applyFont="1" applyBorder="1" applyAlignment="1">
      <alignment horizontal="right" vertical="center" wrapText="1"/>
    </xf>
    <xf numFmtId="49" fontId="6" fillId="0" borderId="51" xfId="0" applyNumberFormat="1" applyFont="1" applyBorder="1" applyAlignment="1">
      <alignment horizontal="center" vertical="center" wrapText="1"/>
    </xf>
    <xf numFmtId="0" fontId="6" fillId="8" borderId="43" xfId="0" applyFont="1" applyFill="1" applyBorder="1" applyAlignment="1">
      <alignment horizontal="center" vertical="center"/>
    </xf>
    <xf numFmtId="164" fontId="7" fillId="8" borderId="44" xfId="0" applyNumberFormat="1" applyFont="1" applyFill="1" applyBorder="1" applyAlignment="1">
      <alignment horizontal="right" vertical="center"/>
    </xf>
    <xf numFmtId="164" fontId="6" fillId="0" borderId="34" xfId="0" applyNumberFormat="1" applyFont="1" applyBorder="1" applyAlignment="1">
      <alignment horizontal="right" vertical="center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right" vertical="center" wrapText="1"/>
    </xf>
    <xf numFmtId="164" fontId="6" fillId="0" borderId="0" xfId="0" applyNumberFormat="1" applyFont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164" fontId="8" fillId="2" borderId="34" xfId="0" applyNumberFormat="1" applyFont="1" applyFill="1" applyBorder="1" applyAlignment="1">
      <alignment horizontal="right" vertical="center"/>
    </xf>
    <xf numFmtId="164" fontId="7" fillId="0" borderId="18" xfId="0" applyNumberFormat="1" applyFont="1" applyBorder="1" applyAlignment="1">
      <alignment vertical="center"/>
    </xf>
    <xf numFmtId="164" fontId="6" fillId="0" borderId="22" xfId="0" applyNumberFormat="1" applyFont="1" applyBorder="1" applyAlignment="1">
      <alignment horizontal="right" vertical="center" wrapText="1"/>
    </xf>
    <xf numFmtId="164" fontId="6" fillId="0" borderId="0" xfId="0" applyNumberFormat="1" applyFont="1" applyAlignment="1">
      <alignment horizontal="right" vertical="center" wrapText="1"/>
    </xf>
    <xf numFmtId="164" fontId="8" fillId="7" borderId="0" xfId="0" applyNumberFormat="1" applyFont="1" applyFill="1" applyAlignment="1">
      <alignment horizontal="right" vertical="center"/>
    </xf>
    <xf numFmtId="164" fontId="6" fillId="6" borderId="0" xfId="0" applyNumberFormat="1" applyFont="1" applyFill="1" applyAlignment="1">
      <alignment horizontal="right" vertical="center" wrapText="1"/>
    </xf>
    <xf numFmtId="164" fontId="6" fillId="6" borderId="18" xfId="0" applyNumberFormat="1" applyFont="1" applyFill="1" applyBorder="1" applyAlignment="1">
      <alignment horizontal="right" vertical="center" wrapText="1"/>
    </xf>
    <xf numFmtId="0" fontId="6" fillId="0" borderId="32" xfId="0" applyFont="1" applyBorder="1" applyAlignment="1">
      <alignment horizontal="left" vertical="center"/>
    </xf>
    <xf numFmtId="0" fontId="6" fillId="0" borderId="35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7" fillId="7" borderId="24" xfId="0" applyFont="1" applyFill="1" applyBorder="1" applyAlignment="1">
      <alignment horizontal="center" vertical="center"/>
    </xf>
    <xf numFmtId="0" fontId="18" fillId="7" borderId="25" xfId="0" applyFont="1" applyFill="1" applyBorder="1" applyAlignment="1">
      <alignment horizontal="center" vertical="center"/>
    </xf>
    <xf numFmtId="0" fontId="18" fillId="7" borderId="25" xfId="0" applyFont="1" applyFill="1" applyBorder="1" applyAlignment="1">
      <alignment horizontal="center" vertical="center" wrapText="1"/>
    </xf>
    <xf numFmtId="0" fontId="17" fillId="7" borderId="25" xfId="0" applyFont="1" applyFill="1" applyBorder="1" applyAlignment="1">
      <alignment horizontal="center" vertical="center" wrapText="1"/>
    </xf>
    <xf numFmtId="0" fontId="6" fillId="0" borderId="0" xfId="0" applyFont="1"/>
    <xf numFmtId="0" fontId="17" fillId="7" borderId="26" xfId="0" applyFont="1" applyFill="1" applyBorder="1" applyAlignment="1">
      <alignment horizontal="center" vertical="center" wrapText="1"/>
    </xf>
    <xf numFmtId="164" fontId="6" fillId="0" borderId="0" xfId="0" applyNumberFormat="1" applyFont="1"/>
    <xf numFmtId="164" fontId="6" fillId="0" borderId="46" xfId="0" applyNumberFormat="1" applyFont="1" applyBorder="1" applyAlignment="1">
      <alignment vertical="center"/>
    </xf>
    <xf numFmtId="164" fontId="6" fillId="0" borderId="57" xfId="0" applyNumberFormat="1" applyFont="1" applyBorder="1" applyAlignment="1">
      <alignment vertical="center"/>
    </xf>
    <xf numFmtId="164" fontId="6" fillId="3" borderId="57" xfId="0" applyNumberFormat="1" applyFont="1" applyFill="1" applyBorder="1" applyAlignment="1">
      <alignment vertical="center" wrapText="1"/>
    </xf>
    <xf numFmtId="164" fontId="6" fillId="0" borderId="18" xfId="1" applyNumberFormat="1" applyFont="1" applyFill="1" applyBorder="1" applyAlignment="1" applyProtection="1">
      <alignment horizontal="right" vertical="center"/>
    </xf>
    <xf numFmtId="0" fontId="6" fillId="0" borderId="12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 wrapText="1"/>
    </xf>
    <xf numFmtId="0" fontId="11" fillId="14" borderId="17" xfId="0" applyFont="1" applyFill="1" applyBorder="1" applyAlignment="1">
      <alignment horizontal="right" vertical="center" wrapText="1"/>
    </xf>
    <xf numFmtId="164" fontId="19" fillId="0" borderId="17" xfId="0" applyNumberFormat="1" applyFont="1" applyBorder="1" applyAlignment="1">
      <alignment horizontal="right" vertical="center" wrapText="1"/>
    </xf>
    <xf numFmtId="0" fontId="20" fillId="17" borderId="18" xfId="0" applyFont="1" applyFill="1" applyBorder="1" applyAlignment="1">
      <alignment vertical="center" wrapText="1"/>
    </xf>
    <xf numFmtId="0" fontId="20" fillId="17" borderId="18" xfId="0" applyFont="1" applyFill="1" applyBorder="1" applyAlignment="1">
      <alignment horizontal="center" vertical="center" wrapText="1"/>
    </xf>
    <xf numFmtId="0" fontId="11" fillId="14" borderId="18" xfId="0" applyFont="1" applyFill="1" applyBorder="1" applyAlignment="1">
      <alignment horizontal="center" vertical="center" wrapText="1"/>
    </xf>
    <xf numFmtId="0" fontId="11" fillId="14" borderId="18" xfId="0" applyFont="1" applyFill="1" applyBorder="1" applyAlignment="1">
      <alignment vertical="center" wrapText="1"/>
    </xf>
    <xf numFmtId="0" fontId="11" fillId="14" borderId="18" xfId="0" applyFont="1" applyFill="1" applyBorder="1" applyAlignment="1">
      <alignment horizontal="right" vertical="center" wrapText="1"/>
    </xf>
    <xf numFmtId="164" fontId="11" fillId="14" borderId="18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164" fontId="6" fillId="18" borderId="18" xfId="0" applyNumberFormat="1" applyFont="1" applyFill="1" applyBorder="1" applyAlignment="1">
      <alignment horizontal="right" vertical="center"/>
    </xf>
    <xf numFmtId="0" fontId="6" fillId="18" borderId="18" xfId="0" applyFont="1" applyFill="1" applyBorder="1" applyAlignment="1">
      <alignment horizontal="left" vertical="center"/>
    </xf>
    <xf numFmtId="0" fontId="7" fillId="18" borderId="18" xfId="0" applyFont="1" applyFill="1" applyBorder="1" applyAlignment="1">
      <alignment horizontal="left" vertical="center"/>
    </xf>
    <xf numFmtId="164" fontId="7" fillId="18" borderId="18" xfId="0" applyNumberFormat="1" applyFont="1" applyFill="1" applyBorder="1" applyAlignment="1">
      <alignment horizontal="right" vertical="center"/>
    </xf>
    <xf numFmtId="0" fontId="11" fillId="0" borderId="18" xfId="0" applyFont="1" applyBorder="1" applyAlignment="1">
      <alignment horizontal="center" vertical="center" wrapText="1"/>
    </xf>
    <xf numFmtId="164" fontId="10" fillId="0" borderId="18" xfId="0" applyNumberFormat="1" applyFont="1" applyBorder="1"/>
    <xf numFmtId="0" fontId="0" fillId="0" borderId="0" xfId="0" applyAlignment="1">
      <alignment vertical="center" wrapText="1"/>
    </xf>
    <xf numFmtId="0" fontId="6" fillId="0" borderId="59" xfId="0" applyFont="1" applyBorder="1" applyAlignment="1">
      <alignment horizontal="center" vertical="center"/>
    </xf>
    <xf numFmtId="0" fontId="11" fillId="0" borderId="18" xfId="0" applyFont="1" applyBorder="1" applyAlignment="1">
      <alignment vertical="center" wrapText="1"/>
    </xf>
    <xf numFmtId="164" fontId="11" fillId="0" borderId="18" xfId="0" applyNumberFormat="1" applyFont="1" applyBorder="1" applyAlignment="1">
      <alignment horizontal="right" vertical="center" wrapText="1"/>
    </xf>
    <xf numFmtId="164" fontId="19" fillId="0" borderId="18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/>
    </xf>
    <xf numFmtId="0" fontId="21" fillId="0" borderId="18" xfId="0" applyFont="1" applyBorder="1" applyAlignment="1">
      <alignment horizontal="left" vertical="center" wrapText="1"/>
    </xf>
    <xf numFmtId="0" fontId="6" fillId="0" borderId="55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164" fontId="22" fillId="0" borderId="51" xfId="0" applyNumberFormat="1" applyFont="1" applyBorder="1" applyAlignment="1">
      <alignment horizontal="right" vertical="center" wrapText="1"/>
    </xf>
    <xf numFmtId="164" fontId="21" fillId="0" borderId="63" xfId="0" applyNumberFormat="1" applyFont="1" applyBorder="1" applyAlignment="1">
      <alignment horizontal="right" vertical="center" wrapText="1"/>
    </xf>
    <xf numFmtId="164" fontId="22" fillId="0" borderId="63" xfId="0" applyNumberFormat="1" applyFont="1" applyBorder="1" applyAlignment="1">
      <alignment horizontal="right" vertical="center" wrapText="1"/>
    </xf>
    <xf numFmtId="0" fontId="22" fillId="16" borderId="51" xfId="0" applyFont="1" applyFill="1" applyBorder="1" applyAlignment="1">
      <alignment horizontal="left" vertical="center" wrapText="1"/>
    </xf>
    <xf numFmtId="164" fontId="22" fillId="0" borderId="64" xfId="0" applyNumberFormat="1" applyFont="1" applyBorder="1" applyAlignment="1">
      <alignment horizontal="right" vertical="center" wrapText="1"/>
    </xf>
    <xf numFmtId="0" fontId="22" fillId="16" borderId="61" xfId="0" applyFont="1" applyFill="1" applyBorder="1" applyAlignment="1">
      <alignment horizontal="center" vertical="center" wrapText="1"/>
    </xf>
    <xf numFmtId="164" fontId="22" fillId="0" borderId="0" xfId="0" applyNumberFormat="1" applyFont="1" applyAlignment="1">
      <alignment horizontal="right" vertical="center" wrapText="1"/>
    </xf>
    <xf numFmtId="164" fontId="22" fillId="0" borderId="61" xfId="0" applyNumberFormat="1" applyFont="1" applyBorder="1" applyAlignment="1">
      <alignment horizontal="right" vertical="center" wrapText="1"/>
    </xf>
    <xf numFmtId="0" fontId="25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 wrapText="1"/>
    </xf>
    <xf numFmtId="164" fontId="21" fillId="0" borderId="0" xfId="0" applyNumberFormat="1" applyFont="1" applyAlignment="1">
      <alignment horizontal="right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vertical="center" wrapText="1"/>
    </xf>
    <xf numFmtId="164" fontId="23" fillId="2" borderId="1" xfId="0" applyNumberFormat="1" applyFont="1" applyFill="1" applyBorder="1" applyAlignment="1">
      <alignment horizontal="center" vertical="center" wrapText="1"/>
    </xf>
    <xf numFmtId="2" fontId="23" fillId="2" borderId="1" xfId="0" applyNumberFormat="1" applyFont="1" applyFill="1" applyBorder="1" applyAlignment="1">
      <alignment horizontal="center" vertical="center" wrapText="1"/>
    </xf>
    <xf numFmtId="2" fontId="24" fillId="2" borderId="1" xfId="0" applyNumberFormat="1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5" fillId="4" borderId="0" xfId="0" applyFont="1" applyFill="1" applyAlignment="1">
      <alignment horizontal="center" vertical="center" wrapText="1"/>
    </xf>
    <xf numFmtId="0" fontId="27" fillId="4" borderId="0" xfId="0" applyFont="1" applyFill="1" applyAlignment="1">
      <alignment vertical="center"/>
    </xf>
    <xf numFmtId="164" fontId="25" fillId="4" borderId="0" xfId="0" applyNumberFormat="1" applyFont="1" applyFill="1" applyAlignment="1">
      <alignment horizontal="right" vertical="center" wrapText="1"/>
    </xf>
    <xf numFmtId="2" fontId="25" fillId="4" borderId="0" xfId="0" applyNumberFormat="1" applyFont="1" applyFill="1" applyAlignment="1">
      <alignment horizontal="center" vertical="center" wrapText="1"/>
    </xf>
    <xf numFmtId="2" fontId="21" fillId="4" borderId="0" xfId="0" applyNumberFormat="1" applyFont="1" applyFill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/>
    </xf>
    <xf numFmtId="2" fontId="21" fillId="0" borderId="6" xfId="0" applyNumberFormat="1" applyFont="1" applyBorder="1" applyAlignment="1">
      <alignment horizontal="center" vertical="center" wrapText="1"/>
    </xf>
    <xf numFmtId="2" fontId="21" fillId="0" borderId="18" xfId="0" applyNumberFormat="1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164" fontId="21" fillId="0" borderId="6" xfId="0" applyNumberFormat="1" applyFont="1" applyBorder="1" applyAlignment="1">
      <alignment horizontal="right" vertical="center" wrapText="1"/>
    </xf>
    <xf numFmtId="2" fontId="25" fillId="0" borderId="6" xfId="0" applyNumberFormat="1" applyFont="1" applyBorder="1" applyAlignment="1">
      <alignment horizontal="center" vertical="center" wrapText="1"/>
    </xf>
    <xf numFmtId="0" fontId="21" fillId="3" borderId="6" xfId="0" applyFont="1" applyFill="1" applyBorder="1" applyAlignment="1">
      <alignment vertical="center"/>
    </xf>
    <xf numFmtId="2" fontId="25" fillId="0" borderId="61" xfId="0" applyNumberFormat="1" applyFont="1" applyBorder="1" applyAlignment="1">
      <alignment horizontal="center" vertical="center" wrapText="1"/>
    </xf>
    <xf numFmtId="2" fontId="21" fillId="0" borderId="61" xfId="0" applyNumberFormat="1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8" xfId="0" applyFont="1" applyBorder="1" applyAlignment="1">
      <alignment vertical="center"/>
    </xf>
    <xf numFmtId="0" fontId="25" fillId="0" borderId="0" xfId="0" applyFont="1" applyAlignment="1">
      <alignment horizontal="center" vertical="center" wrapText="1"/>
    </xf>
    <xf numFmtId="0" fontId="21" fillId="0" borderId="61" xfId="0" applyFont="1" applyBorder="1" applyAlignment="1">
      <alignment horizontal="center" vertical="center" wrapText="1"/>
    </xf>
    <xf numFmtId="0" fontId="21" fillId="0" borderId="61" xfId="0" applyFont="1" applyBorder="1" applyAlignment="1">
      <alignment horizontal="left" vertical="center" wrapText="1"/>
    </xf>
    <xf numFmtId="0" fontId="25" fillId="0" borderId="61" xfId="0" applyFont="1" applyBorder="1" applyAlignment="1">
      <alignment horizontal="center" vertical="center" wrapText="1"/>
    </xf>
    <xf numFmtId="2" fontId="21" fillId="0" borderId="0" xfId="0" applyNumberFormat="1" applyFont="1" applyAlignment="1">
      <alignment horizontal="center" vertical="center" wrapText="1"/>
    </xf>
    <xf numFmtId="2" fontId="25" fillId="0" borderId="58" xfId="0" applyNumberFormat="1" applyFont="1" applyBorder="1" applyAlignment="1">
      <alignment horizontal="center" vertical="center" wrapText="1"/>
    </xf>
    <xf numFmtId="0" fontId="25" fillId="6" borderId="12" xfId="0" applyFont="1" applyFill="1" applyBorder="1" applyAlignment="1">
      <alignment horizontal="center" vertical="center" wrapText="1"/>
    </xf>
    <xf numFmtId="0" fontId="21" fillId="5" borderId="8" xfId="0" applyFont="1" applyFill="1" applyBorder="1" applyAlignment="1">
      <alignment horizontal="center" vertical="center" wrapText="1"/>
    </xf>
    <xf numFmtId="0" fontId="27" fillId="4" borderId="9" xfId="0" applyFont="1" applyFill="1" applyBorder="1" applyAlignment="1">
      <alignment vertical="center"/>
    </xf>
    <xf numFmtId="0" fontId="25" fillId="5" borderId="9" xfId="0" applyFont="1" applyFill="1" applyBorder="1" applyAlignment="1">
      <alignment horizontal="center" vertical="center" wrapText="1"/>
    </xf>
    <xf numFmtId="164" fontId="21" fillId="5" borderId="9" xfId="0" applyNumberFormat="1" applyFont="1" applyFill="1" applyBorder="1" applyAlignment="1">
      <alignment horizontal="right" vertical="center" wrapText="1"/>
    </xf>
    <xf numFmtId="2" fontId="25" fillId="5" borderId="9" xfId="0" applyNumberFormat="1" applyFont="1" applyFill="1" applyBorder="1" applyAlignment="1">
      <alignment horizontal="center" vertical="center" wrapText="1"/>
    </xf>
    <xf numFmtId="2" fontId="21" fillId="5" borderId="56" xfId="0" applyNumberFormat="1" applyFont="1" applyFill="1" applyBorder="1" applyAlignment="1">
      <alignment horizontal="center" vertical="center" wrapText="1"/>
    </xf>
    <xf numFmtId="0" fontId="25" fillId="5" borderId="10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164" fontId="21" fillId="0" borderId="3" xfId="0" applyNumberFormat="1" applyFont="1" applyBorder="1" applyAlignment="1">
      <alignment horizontal="right" vertical="center" wrapText="1"/>
    </xf>
    <xf numFmtId="2" fontId="21" fillId="0" borderId="3" xfId="0" applyNumberFormat="1" applyFont="1" applyBorder="1" applyAlignment="1">
      <alignment horizontal="center" vertical="center" wrapText="1"/>
    </xf>
    <xf numFmtId="2" fontId="21" fillId="0" borderId="55" xfId="0" applyNumberFormat="1" applyFont="1" applyBorder="1" applyAlignment="1">
      <alignment horizontal="center" vertical="center" wrapText="1"/>
    </xf>
    <xf numFmtId="4" fontId="28" fillId="0" borderId="3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164" fontId="21" fillId="0" borderId="4" xfId="0" applyNumberFormat="1" applyFont="1" applyBorder="1" applyAlignment="1">
      <alignment horizontal="right" vertical="center" wrapText="1"/>
    </xf>
    <xf numFmtId="2" fontId="21" fillId="0" borderId="4" xfId="0" applyNumberFormat="1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5" fillId="6" borderId="7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2" fontId="21" fillId="5" borderId="62" xfId="0" applyNumberFormat="1" applyFont="1" applyFill="1" applyBorder="1" applyAlignment="1">
      <alignment horizontal="center" vertical="center" wrapText="1"/>
    </xf>
    <xf numFmtId="0" fontId="21" fillId="0" borderId="3" xfId="0" applyFont="1" applyBorder="1" applyAlignment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164" fontId="21" fillId="5" borderId="8" xfId="0" applyNumberFormat="1" applyFont="1" applyFill="1" applyBorder="1" applyAlignment="1">
      <alignment horizontal="right" vertical="center" wrapText="1"/>
    </xf>
    <xf numFmtId="2" fontId="21" fillId="5" borderId="8" xfId="0" applyNumberFormat="1" applyFont="1" applyFill="1" applyBorder="1" applyAlignment="1">
      <alignment horizontal="center" vertical="center" wrapText="1"/>
    </xf>
    <xf numFmtId="2" fontId="21" fillId="5" borderId="63" xfId="0" applyNumberFormat="1" applyFont="1" applyFill="1" applyBorder="1" applyAlignment="1">
      <alignment horizontal="center" vertical="center" wrapText="1"/>
    </xf>
    <xf numFmtId="164" fontId="21" fillId="10" borderId="5" xfId="0" applyNumberFormat="1" applyFont="1" applyFill="1" applyBorder="1" applyAlignment="1">
      <alignment vertical="center"/>
    </xf>
    <xf numFmtId="4" fontId="28" fillId="0" borderId="3" xfId="0" applyNumberFormat="1" applyFont="1" applyBorder="1" applyAlignment="1">
      <alignment vertical="center" wrapText="1"/>
    </xf>
    <xf numFmtId="164" fontId="21" fillId="5" borderId="8" xfId="0" applyNumberFormat="1" applyFont="1" applyFill="1" applyBorder="1" applyAlignment="1">
      <alignment horizontal="center" vertical="center" wrapText="1"/>
    </xf>
    <xf numFmtId="2" fontId="21" fillId="0" borderId="3" xfId="0" applyNumberFormat="1" applyFont="1" applyBorder="1" applyAlignment="1">
      <alignment horizontal="center" vertical="center"/>
    </xf>
    <xf numFmtId="2" fontId="21" fillId="0" borderId="55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6" xfId="0" applyFont="1" applyBorder="1" applyAlignment="1">
      <alignment vertical="center" wrapText="1"/>
    </xf>
    <xf numFmtId="164" fontId="21" fillId="0" borderId="6" xfId="0" applyNumberFormat="1" applyFont="1" applyBorder="1" applyAlignment="1">
      <alignment vertical="center" wrapText="1"/>
    </xf>
    <xf numFmtId="2" fontId="21" fillId="0" borderId="6" xfId="0" applyNumberFormat="1" applyFont="1" applyBorder="1" applyAlignment="1">
      <alignment horizontal="center" vertical="center"/>
    </xf>
    <xf numFmtId="2" fontId="21" fillId="0" borderId="61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8" fillId="0" borderId="6" xfId="0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7" fillId="5" borderId="8" xfId="0" applyFont="1" applyFill="1" applyBorder="1" applyAlignment="1">
      <alignment horizontal="center" vertical="center" wrapText="1"/>
    </xf>
    <xf numFmtId="0" fontId="27" fillId="5" borderId="8" xfId="0" applyFont="1" applyFill="1" applyBorder="1" applyAlignment="1">
      <alignment horizontal="left" vertical="center" wrapText="1"/>
    </xf>
    <xf numFmtId="164" fontId="27" fillId="5" borderId="8" xfId="0" applyNumberFormat="1" applyFont="1" applyFill="1" applyBorder="1" applyAlignment="1">
      <alignment horizontal="left" vertical="center" wrapText="1"/>
    </xf>
    <xf numFmtId="0" fontId="28" fillId="5" borderId="63" xfId="0" applyFont="1" applyFill="1" applyBorder="1" applyAlignment="1">
      <alignment horizontal="center" vertical="center" wrapText="1"/>
    </xf>
    <xf numFmtId="164" fontId="21" fillId="16" borderId="3" xfId="0" applyNumberFormat="1" applyFont="1" applyFill="1" applyBorder="1" applyAlignment="1">
      <alignment vertical="center" wrapText="1"/>
    </xf>
    <xf numFmtId="0" fontId="21" fillId="0" borderId="61" xfId="0" applyFont="1" applyBorder="1" applyAlignment="1">
      <alignment horizontal="center" vertical="center"/>
    </xf>
    <xf numFmtId="0" fontId="21" fillId="0" borderId="6" xfId="0" applyFont="1" applyBorder="1" applyAlignment="1">
      <alignment horizontal="left" vertical="center" wrapText="1"/>
    </xf>
    <xf numFmtId="164" fontId="21" fillId="16" borderId="55" xfId="3" applyNumberFormat="1" applyFont="1" applyFill="1" applyBorder="1" applyAlignment="1">
      <alignment vertical="center" wrapText="1"/>
    </xf>
    <xf numFmtId="3" fontId="21" fillId="0" borderId="61" xfId="0" applyNumberFormat="1" applyFont="1" applyBorder="1" applyAlignment="1">
      <alignment horizontal="center" vertical="center"/>
    </xf>
    <xf numFmtId="0" fontId="21" fillId="0" borderId="58" xfId="0" applyFont="1" applyBorder="1" applyAlignment="1">
      <alignment horizontal="center" vertical="center"/>
    </xf>
    <xf numFmtId="4" fontId="28" fillId="0" borderId="12" xfId="0" applyNumberFormat="1" applyFont="1" applyBorder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0" fontId="21" fillId="0" borderId="12" xfId="0" applyFont="1" applyBorder="1" applyAlignment="1">
      <alignment vertical="center"/>
    </xf>
    <xf numFmtId="0" fontId="21" fillId="0" borderId="65" xfId="0" applyFont="1" applyBorder="1" applyAlignment="1">
      <alignment horizontal="center" vertical="center"/>
    </xf>
    <xf numFmtId="0" fontId="21" fillId="0" borderId="18" xfId="0" applyFont="1" applyBorder="1" applyAlignment="1">
      <alignment vertical="center" wrapText="1"/>
    </xf>
    <xf numFmtId="164" fontId="21" fillId="0" borderId="18" xfId="0" applyNumberFormat="1" applyFont="1" applyBorder="1" applyAlignment="1">
      <alignment vertical="center" wrapText="1"/>
    </xf>
    <xf numFmtId="0" fontId="21" fillId="0" borderId="0" xfId="0" applyFont="1"/>
    <xf numFmtId="0" fontId="21" fillId="0" borderId="66" xfId="0" applyFont="1" applyBorder="1" applyAlignment="1">
      <alignment horizontal="center"/>
    </xf>
    <xf numFmtId="4" fontId="21" fillId="0" borderId="13" xfId="0" applyNumberFormat="1" applyFont="1" applyBorder="1" applyAlignment="1">
      <alignment vertical="center" wrapText="1"/>
    </xf>
    <xf numFmtId="0" fontId="21" fillId="0" borderId="13" xfId="0" applyFont="1" applyBorder="1" applyAlignment="1">
      <alignment vertical="center" wrapText="1"/>
    </xf>
    <xf numFmtId="0" fontId="21" fillId="0" borderId="13" xfId="0" applyFont="1" applyBorder="1"/>
    <xf numFmtId="0" fontId="21" fillId="0" borderId="12" xfId="0" applyFont="1" applyBorder="1" applyAlignment="1">
      <alignment horizontal="center"/>
    </xf>
    <xf numFmtId="4" fontId="21" fillId="0" borderId="12" xfId="0" applyNumberFormat="1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164" fontId="21" fillId="16" borderId="55" xfId="0" applyNumberFormat="1" applyFont="1" applyFill="1" applyBorder="1" applyAlignment="1">
      <alignment vertical="center" wrapText="1"/>
    </xf>
    <xf numFmtId="164" fontId="21" fillId="16" borderId="18" xfId="0" applyNumberFormat="1" applyFont="1" applyFill="1" applyBorder="1" applyAlignment="1">
      <alignment vertical="center" wrapText="1"/>
    </xf>
    <xf numFmtId="0" fontId="21" fillId="0" borderId="12" xfId="0" applyFont="1" applyBorder="1"/>
    <xf numFmtId="0" fontId="25" fillId="6" borderId="55" xfId="0" applyFont="1" applyFill="1" applyBorder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 wrapText="1"/>
    </xf>
    <xf numFmtId="0" fontId="6" fillId="0" borderId="69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164" fontId="6" fillId="0" borderId="68" xfId="0" applyNumberFormat="1" applyFont="1" applyBorder="1" applyAlignment="1">
      <alignment horizontal="right" vertical="center"/>
    </xf>
    <xf numFmtId="164" fontId="6" fillId="0" borderId="37" xfId="0" applyNumberFormat="1" applyFont="1" applyBorder="1" applyAlignment="1">
      <alignment horizontal="right" vertical="center"/>
    </xf>
    <xf numFmtId="164" fontId="6" fillId="0" borderId="61" xfId="0" applyNumberFormat="1" applyFont="1" applyBorder="1" applyAlignment="1">
      <alignment horizontal="right" vertical="center"/>
    </xf>
    <xf numFmtId="164" fontId="21" fillId="0" borderId="61" xfId="0" applyNumberFormat="1" applyFont="1" applyBorder="1" applyAlignment="1">
      <alignment horizontal="right" vertical="center" wrapText="1"/>
    </xf>
    <xf numFmtId="164" fontId="22" fillId="0" borderId="61" xfId="0" applyNumberFormat="1" applyFont="1" applyBorder="1" applyAlignment="1">
      <alignment vertical="center" wrapText="1"/>
    </xf>
    <xf numFmtId="164" fontId="23" fillId="7" borderId="61" xfId="0" applyNumberFormat="1" applyFont="1" applyFill="1" applyBorder="1" applyAlignment="1">
      <alignment horizontal="right" vertical="center" wrapText="1"/>
    </xf>
    <xf numFmtId="164" fontId="23" fillId="2" borderId="1" xfId="0" applyNumberFormat="1" applyFont="1" applyFill="1" applyBorder="1" applyAlignment="1">
      <alignment horizontal="right" vertical="center" wrapText="1"/>
    </xf>
    <xf numFmtId="164" fontId="21" fillId="16" borderId="55" xfId="0" applyNumberFormat="1" applyFont="1" applyFill="1" applyBorder="1" applyAlignment="1">
      <alignment horizontal="right" vertical="center" wrapText="1"/>
    </xf>
    <xf numFmtId="164" fontId="21" fillId="0" borderId="18" xfId="0" applyNumberFormat="1" applyFont="1" applyBorder="1" applyAlignment="1">
      <alignment horizontal="right" vertical="center" wrapText="1"/>
    </xf>
    <xf numFmtId="0" fontId="0" fillId="0" borderId="70" xfId="0" applyBorder="1" applyAlignment="1">
      <alignment vertical="center" wrapText="1"/>
    </xf>
    <xf numFmtId="164" fontId="0" fillId="0" borderId="70" xfId="0" applyNumberFormat="1" applyBorder="1" applyAlignment="1">
      <alignment vertical="center" wrapText="1"/>
    </xf>
    <xf numFmtId="0" fontId="0" fillId="0" borderId="73" xfId="0" applyBorder="1" applyAlignment="1">
      <alignment vertical="center" wrapText="1"/>
    </xf>
    <xf numFmtId="164" fontId="0" fillId="0" borderId="73" xfId="0" applyNumberForma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164" fontId="0" fillId="0" borderId="18" xfId="0" applyNumberFormat="1" applyBorder="1" applyAlignment="1">
      <alignment vertical="center" wrapText="1"/>
    </xf>
    <xf numFmtId="0" fontId="0" fillId="0" borderId="73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64" fontId="25" fillId="0" borderId="0" xfId="0" applyNumberFormat="1" applyFont="1" applyAlignment="1">
      <alignment horizontal="center" vertical="center" wrapText="1"/>
    </xf>
    <xf numFmtId="164" fontId="29" fillId="0" borderId="55" xfId="0" applyNumberFormat="1" applyFont="1" applyBorder="1" applyAlignment="1">
      <alignment horizontal="right" vertical="center" wrapText="1"/>
    </xf>
    <xf numFmtId="0" fontId="6" fillId="0" borderId="55" xfId="0" applyFont="1" applyBorder="1" applyAlignment="1">
      <alignment vertical="center" wrapText="1"/>
    </xf>
    <xf numFmtId="164" fontId="6" fillId="0" borderId="55" xfId="0" applyNumberFormat="1" applyFont="1" applyBorder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0" fontId="6" fillId="0" borderId="74" xfId="0" applyFont="1" applyBorder="1" applyAlignment="1">
      <alignment vertical="center" wrapText="1"/>
    </xf>
    <xf numFmtId="49" fontId="0" fillId="0" borderId="70" xfId="0" applyNumberFormat="1" applyBorder="1" applyAlignment="1">
      <alignment vertical="center" wrapText="1"/>
    </xf>
    <xf numFmtId="0" fontId="0" fillId="15" borderId="70" xfId="0" applyFill="1" applyBorder="1" applyAlignment="1">
      <alignment horizontal="center"/>
    </xf>
    <xf numFmtId="0" fontId="6" fillId="0" borderId="33" xfId="0" applyFont="1" applyBorder="1" applyAlignment="1">
      <alignment vertical="top"/>
    </xf>
    <xf numFmtId="0" fontId="6" fillId="0" borderId="18" xfId="0" applyFont="1" applyBorder="1" applyAlignment="1">
      <alignment horizontal="center" vertical="top"/>
    </xf>
    <xf numFmtId="0" fontId="6" fillId="0" borderId="18" xfId="0" applyFont="1" applyBorder="1" applyAlignment="1">
      <alignment vertical="top"/>
    </xf>
    <xf numFmtId="0" fontId="6" fillId="0" borderId="18" xfId="2" applyFont="1" applyBorder="1" applyAlignment="1">
      <alignment vertical="top"/>
    </xf>
    <xf numFmtId="0" fontId="6" fillId="0" borderId="0" xfId="0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16" xfId="0" applyFont="1" applyBorder="1" applyAlignment="1">
      <alignment vertical="top"/>
    </xf>
    <xf numFmtId="0" fontId="6" fillId="0" borderId="43" xfId="0" applyFont="1" applyBorder="1" applyAlignment="1">
      <alignment vertical="top"/>
    </xf>
    <xf numFmtId="0" fontId="6" fillId="0" borderId="18" xfId="0" applyFont="1" applyBorder="1" applyAlignment="1">
      <alignment vertical="top" wrapText="1"/>
    </xf>
    <xf numFmtId="165" fontId="6" fillId="0" borderId="61" xfId="0" applyNumberFormat="1" applyFont="1" applyBorder="1" applyAlignment="1">
      <alignment vertical="top"/>
    </xf>
    <xf numFmtId="0" fontId="0" fillId="0" borderId="70" xfId="0" applyBorder="1" applyAlignment="1">
      <alignment vertical="top" wrapText="1"/>
    </xf>
    <xf numFmtId="0" fontId="0" fillId="0" borderId="71" xfId="0" applyBorder="1" applyAlignment="1">
      <alignment vertical="top" wrapText="1"/>
    </xf>
    <xf numFmtId="0" fontId="0" fillId="0" borderId="72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0" fillId="0" borderId="73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6" fillId="0" borderId="50" xfId="0" applyFont="1" applyBorder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5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51" xfId="0" applyFont="1" applyBorder="1" applyAlignment="1">
      <alignment vertical="top" wrapText="1"/>
    </xf>
    <xf numFmtId="0" fontId="0" fillId="15" borderId="70" xfId="0" applyFill="1" applyBorder="1" applyAlignment="1">
      <alignment vertical="top"/>
    </xf>
    <xf numFmtId="0" fontId="6" fillId="0" borderId="15" xfId="0" applyFont="1" applyBorder="1" applyAlignment="1">
      <alignment vertical="top" wrapText="1"/>
    </xf>
    <xf numFmtId="0" fontId="6" fillId="0" borderId="54" xfId="0" applyFont="1" applyBorder="1" applyAlignment="1">
      <alignment vertical="top"/>
    </xf>
    <xf numFmtId="0" fontId="7" fillId="0" borderId="46" xfId="0" applyFont="1" applyBorder="1" applyAlignment="1">
      <alignment vertical="top"/>
    </xf>
    <xf numFmtId="0" fontId="8" fillId="7" borderId="0" xfId="0" applyFont="1" applyFill="1" applyAlignment="1">
      <alignment vertical="top"/>
    </xf>
    <xf numFmtId="0" fontId="30" fillId="0" borderId="70" xfId="0" applyFont="1" applyBorder="1" applyAlignment="1">
      <alignment vertical="center" wrapText="1"/>
    </xf>
    <xf numFmtId="0" fontId="30" fillId="0" borderId="70" xfId="0" applyFont="1" applyBorder="1" applyAlignment="1">
      <alignment horizontal="center" vertical="center" wrapText="1"/>
    </xf>
    <xf numFmtId="164" fontId="0" fillId="0" borderId="70" xfId="0" applyNumberFormat="1" applyBorder="1" applyAlignment="1">
      <alignment horizontal="right" vertical="center" wrapText="1"/>
    </xf>
    <xf numFmtId="164" fontId="0" fillId="15" borderId="70" xfId="0" applyNumberFormat="1" applyFill="1" applyBorder="1"/>
    <xf numFmtId="0" fontId="31" fillId="0" borderId="70" xfId="0" applyFont="1" applyBorder="1"/>
    <xf numFmtId="0" fontId="32" fillId="0" borderId="70" xfId="0" applyFont="1" applyBorder="1"/>
    <xf numFmtId="0" fontId="31" fillId="0" borderId="75" xfId="0" applyFont="1" applyBorder="1"/>
    <xf numFmtId="0" fontId="31" fillId="0" borderId="75" xfId="0" applyFont="1" applyBorder="1" applyAlignment="1">
      <alignment vertical="center" wrapText="1"/>
    </xf>
    <xf numFmtId="0" fontId="33" fillId="0" borderId="70" xfId="0" applyFont="1" applyBorder="1" applyAlignment="1">
      <alignment horizontal="right" vertical="center" wrapText="1"/>
    </xf>
    <xf numFmtId="0" fontId="31" fillId="0" borderId="76" xfId="0" applyFont="1" applyBorder="1"/>
    <xf numFmtId="0" fontId="31" fillId="0" borderId="18" xfId="0" applyFont="1" applyBorder="1"/>
    <xf numFmtId="0" fontId="32" fillId="0" borderId="75" xfId="0" applyFont="1" applyBorder="1"/>
    <xf numFmtId="0" fontId="31" fillId="0" borderId="52" xfId="0" applyFont="1" applyBorder="1"/>
    <xf numFmtId="164" fontId="30" fillId="0" borderId="70" xfId="0" applyNumberFormat="1" applyFont="1" applyBorder="1"/>
    <xf numFmtId="164" fontId="30" fillId="0" borderId="70" xfId="0" applyNumberFormat="1" applyFont="1" applyBorder="1" applyAlignment="1">
      <alignment horizontal="righ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right" vertical="center" wrapText="1"/>
    </xf>
    <xf numFmtId="164" fontId="6" fillId="0" borderId="22" xfId="0" applyNumberFormat="1" applyFont="1" applyBorder="1" applyAlignment="1">
      <alignment vertical="center" wrapText="1"/>
    </xf>
    <xf numFmtId="0" fontId="0" fillId="0" borderId="70" xfId="0" applyBorder="1" applyAlignment="1">
      <alignment horizontal="right" vertical="center" wrapText="1"/>
    </xf>
    <xf numFmtId="0" fontId="6" fillId="0" borderId="18" xfId="0" applyFont="1" applyBorder="1" applyAlignment="1">
      <alignment horizontal="right" vertical="center" wrapText="1"/>
    </xf>
    <xf numFmtId="164" fontId="21" fillId="0" borderId="22" xfId="0" applyNumberFormat="1" applyFont="1" applyBorder="1" applyAlignment="1">
      <alignment vertical="center" wrapText="1"/>
    </xf>
    <xf numFmtId="4" fontId="34" fillId="0" borderId="22" xfId="0" applyNumberFormat="1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49" fontId="0" fillId="0" borderId="15" xfId="0" applyNumberFormat="1" applyBorder="1" applyAlignment="1">
      <alignment horizontal="center" vertical="center" wrapText="1"/>
    </xf>
    <xf numFmtId="0" fontId="0" fillId="0" borderId="80" xfId="0" applyBorder="1" applyAlignment="1">
      <alignment vertical="center" wrapText="1"/>
    </xf>
    <xf numFmtId="49" fontId="0" fillId="0" borderId="80" xfId="0" applyNumberFormat="1" applyBorder="1" applyAlignment="1">
      <alignment horizontal="center" vertical="center" wrapText="1"/>
    </xf>
    <xf numFmtId="164" fontId="0" fillId="0" borderId="80" xfId="0" applyNumberFormat="1" applyBorder="1" applyAlignment="1">
      <alignment vertical="center" wrapText="1"/>
    </xf>
    <xf numFmtId="164" fontId="0" fillId="0" borderId="0" xfId="0" applyNumberFormat="1" applyAlignment="1">
      <alignment vertical="center" wrapText="1"/>
    </xf>
    <xf numFmtId="164" fontId="21" fillId="0" borderId="22" xfId="0" applyNumberFormat="1" applyFont="1" applyBorder="1" applyAlignment="1">
      <alignment horizontal="right" vertical="center" wrapText="1"/>
    </xf>
    <xf numFmtId="0" fontId="35" fillId="0" borderId="81" xfId="0" applyFont="1" applyBorder="1" applyAlignment="1">
      <alignment vertical="center" wrapText="1"/>
    </xf>
    <xf numFmtId="49" fontId="35" fillId="0" borderId="81" xfId="0" applyNumberFormat="1" applyFont="1" applyBorder="1" applyAlignment="1">
      <alignment horizontal="center" vertical="center" wrapText="1"/>
    </xf>
    <xf numFmtId="0" fontId="35" fillId="0" borderId="18" xfId="0" applyFont="1" applyBorder="1" applyAlignment="1">
      <alignment vertical="center" wrapText="1"/>
    </xf>
    <xf numFmtId="49" fontId="35" fillId="0" borderId="18" xfId="0" applyNumberFormat="1" applyFont="1" applyBorder="1" applyAlignment="1">
      <alignment horizontal="center" vertical="center" wrapText="1"/>
    </xf>
    <xf numFmtId="0" fontId="0" fillId="0" borderId="81" xfId="0" applyBorder="1" applyAlignment="1">
      <alignment vertical="center" wrapText="1"/>
    </xf>
    <xf numFmtId="49" fontId="0" fillId="0" borderId="8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6" fillId="0" borderId="56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164" fontId="6" fillId="0" borderId="29" xfId="0" applyNumberFormat="1" applyFont="1" applyBorder="1" applyAlignment="1">
      <alignment vertical="center"/>
    </xf>
    <xf numFmtId="0" fontId="21" fillId="0" borderId="18" xfId="0" applyFont="1" applyBorder="1" applyAlignment="1">
      <alignment horizontal="center" vertical="center"/>
    </xf>
    <xf numFmtId="164" fontId="21" fillId="10" borderId="18" xfId="0" applyNumberFormat="1" applyFont="1" applyFill="1" applyBorder="1" applyAlignment="1">
      <alignment vertical="center"/>
    </xf>
    <xf numFmtId="164" fontId="21" fillId="10" borderId="18" xfId="0" applyNumberFormat="1" applyFont="1" applyFill="1" applyBorder="1" applyAlignment="1">
      <alignment horizontal="right" vertical="center"/>
    </xf>
    <xf numFmtId="164" fontId="22" fillId="0" borderId="18" xfId="0" applyNumberFormat="1" applyFont="1" applyBorder="1" applyAlignment="1">
      <alignment horizontal="right" vertical="center" wrapText="1"/>
    </xf>
    <xf numFmtId="164" fontId="25" fillId="6" borderId="0" xfId="0" applyNumberFormat="1" applyFont="1" applyFill="1" applyAlignment="1">
      <alignment horizontal="right" vertical="center" wrapText="1"/>
    </xf>
    <xf numFmtId="164" fontId="25" fillId="5" borderId="83" xfId="0" applyNumberFormat="1" applyFont="1" applyFill="1" applyBorder="1" applyAlignment="1">
      <alignment horizontal="right" vertical="center" wrapText="1"/>
    </xf>
    <xf numFmtId="164" fontId="25" fillId="6" borderId="21" xfId="0" applyNumberFormat="1" applyFont="1" applyFill="1" applyBorder="1" applyAlignment="1">
      <alignment horizontal="right" vertical="center" wrapText="1"/>
    </xf>
    <xf numFmtId="164" fontId="21" fillId="5" borderId="23" xfId="0" applyNumberFormat="1" applyFont="1" applyFill="1" applyBorder="1" applyAlignment="1">
      <alignment horizontal="right" vertical="center" wrapText="1"/>
    </xf>
    <xf numFmtId="164" fontId="27" fillId="5" borderId="23" xfId="0" applyNumberFormat="1" applyFont="1" applyFill="1" applyBorder="1" applyAlignment="1">
      <alignment horizontal="right" vertical="center" wrapText="1"/>
    </xf>
    <xf numFmtId="164" fontId="21" fillId="16" borderId="22" xfId="0" applyNumberFormat="1" applyFont="1" applyFill="1" applyBorder="1" applyAlignment="1">
      <alignment horizontal="right" vertical="center" wrapText="1"/>
    </xf>
    <xf numFmtId="164" fontId="23" fillId="7" borderId="0" xfId="0" applyNumberFormat="1" applyFont="1" applyFill="1" applyAlignment="1">
      <alignment horizontal="right" vertical="center" wrapText="1"/>
    </xf>
    <xf numFmtId="0" fontId="16" fillId="0" borderId="18" xfId="0" applyFont="1" applyBorder="1" applyAlignment="1">
      <alignment horizontal="left" vertical="center"/>
    </xf>
    <xf numFmtId="0" fontId="22" fillId="0" borderId="18" xfId="0" applyFont="1" applyBorder="1" applyAlignment="1">
      <alignment horizontal="left" vertical="center" wrapText="1"/>
    </xf>
    <xf numFmtId="0" fontId="22" fillId="0" borderId="55" xfId="0" applyFont="1" applyBorder="1" applyAlignment="1">
      <alignment horizontal="left" vertical="center" wrapText="1"/>
    </xf>
    <xf numFmtId="0" fontId="25" fillId="0" borderId="61" xfId="0" applyFont="1" applyBorder="1" applyAlignment="1">
      <alignment horizontal="left" vertical="center" wrapText="1"/>
    </xf>
    <xf numFmtId="0" fontId="22" fillId="0" borderId="61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5" fillId="4" borderId="0" xfId="0" applyFont="1" applyFill="1" applyAlignment="1">
      <alignment horizontal="left" vertical="center" wrapText="1"/>
    </xf>
    <xf numFmtId="0" fontId="21" fillId="5" borderId="9" xfId="0" applyFont="1" applyFill="1" applyBorder="1" applyAlignment="1">
      <alignment horizontal="left" vertical="center" wrapText="1"/>
    </xf>
    <xf numFmtId="0" fontId="21" fillId="5" borderId="8" xfId="0" applyFont="1" applyFill="1" applyBorder="1" applyAlignment="1">
      <alignment horizontal="left" vertical="center" wrapText="1"/>
    </xf>
    <xf numFmtId="0" fontId="29" fillId="0" borderId="18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6" fillId="0" borderId="56" xfId="0" applyFont="1" applyBorder="1" applyAlignment="1">
      <alignment vertical="center" wrapText="1"/>
    </xf>
    <xf numFmtId="164" fontId="6" fillId="0" borderId="29" xfId="0" applyNumberFormat="1" applyFont="1" applyBorder="1" applyAlignment="1">
      <alignment vertical="center" wrapText="1"/>
    </xf>
    <xf numFmtId="0" fontId="36" fillId="0" borderId="80" xfId="0" applyFont="1" applyBorder="1" applyAlignment="1">
      <alignment vertical="center"/>
    </xf>
    <xf numFmtId="0" fontId="36" fillId="0" borderId="80" xfId="0" applyFont="1" applyBorder="1" applyAlignment="1">
      <alignment horizontal="right" vertical="center" wrapText="1"/>
    </xf>
    <xf numFmtId="0" fontId="36" fillId="0" borderId="80" xfId="0" applyFont="1" applyBorder="1" applyAlignment="1">
      <alignment vertical="center" wrapText="1"/>
    </xf>
    <xf numFmtId="0" fontId="36" fillId="0" borderId="81" xfId="0" applyFont="1" applyBorder="1" applyAlignment="1">
      <alignment vertical="center"/>
    </xf>
    <xf numFmtId="0" fontId="36" fillId="0" borderId="81" xfId="0" applyFont="1" applyBorder="1" applyAlignment="1">
      <alignment horizontal="right" vertical="center" wrapText="1"/>
    </xf>
    <xf numFmtId="0" fontId="36" fillId="0" borderId="18" xfId="0" applyFont="1" applyBorder="1" applyAlignment="1">
      <alignment vertical="center"/>
    </xf>
    <xf numFmtId="0" fontId="36" fillId="0" borderId="18" xfId="0" applyFont="1" applyBorder="1" applyAlignment="1">
      <alignment horizontal="right" vertical="center" wrapText="1"/>
    </xf>
    <xf numFmtId="0" fontId="36" fillId="0" borderId="80" xfId="0" applyFont="1" applyBorder="1" applyAlignment="1">
      <alignment horizontal="center" vertical="center" wrapText="1"/>
    </xf>
    <xf numFmtId="0" fontId="36" fillId="0" borderId="81" xfId="0" applyFont="1" applyBorder="1" applyAlignment="1">
      <alignment vertical="center" wrapText="1"/>
    </xf>
    <xf numFmtId="0" fontId="36" fillId="0" borderId="81" xfId="0" applyFont="1" applyBorder="1" applyAlignment="1">
      <alignment horizontal="center" vertical="center" wrapText="1"/>
    </xf>
    <xf numFmtId="0" fontId="36" fillId="0" borderId="18" xfId="0" applyFont="1" applyBorder="1" applyAlignment="1">
      <alignment vertical="center" wrapText="1"/>
    </xf>
    <xf numFmtId="0" fontId="36" fillId="0" borderId="18" xfId="0" applyFont="1" applyBorder="1" applyAlignment="1">
      <alignment horizontal="center" vertical="center" wrapText="1"/>
    </xf>
    <xf numFmtId="0" fontId="36" fillId="0" borderId="74" xfId="0" applyFont="1" applyBorder="1" applyAlignment="1">
      <alignment vertical="center"/>
    </xf>
    <xf numFmtId="164" fontId="36" fillId="0" borderId="80" xfId="0" applyNumberFormat="1" applyFont="1" applyBorder="1" applyAlignment="1">
      <alignment vertical="center"/>
    </xf>
    <xf numFmtId="164" fontId="36" fillId="0" borderId="80" xfId="0" applyNumberFormat="1" applyFont="1" applyBorder="1" applyAlignment="1">
      <alignment vertical="center" wrapText="1"/>
    </xf>
    <xf numFmtId="164" fontId="36" fillId="0" borderId="81" xfId="0" applyNumberFormat="1" applyFont="1" applyBorder="1" applyAlignment="1">
      <alignment vertical="center"/>
    </xf>
    <xf numFmtId="164" fontId="36" fillId="0" borderId="18" xfId="0" applyNumberFormat="1" applyFont="1" applyBorder="1" applyAlignment="1">
      <alignment vertical="center"/>
    </xf>
    <xf numFmtId="164" fontId="37" fillId="6" borderId="34" xfId="0" applyNumberFormat="1" applyFont="1" applyFill="1" applyBorder="1" applyAlignment="1">
      <alignment vertical="center"/>
    </xf>
    <xf numFmtId="164" fontId="35" fillId="0" borderId="81" xfId="0" applyNumberFormat="1" applyFont="1" applyBorder="1" applyAlignment="1">
      <alignment vertical="center" wrapText="1"/>
    </xf>
    <xf numFmtId="164" fontId="35" fillId="0" borderId="18" xfId="0" applyNumberFormat="1" applyFont="1" applyBorder="1" applyAlignment="1">
      <alignment vertical="center" wrapText="1"/>
    </xf>
    <xf numFmtId="164" fontId="0" fillId="0" borderId="81" xfId="0" applyNumberFormat="1" applyBorder="1" applyAlignment="1">
      <alignment vertical="center" wrapText="1"/>
    </xf>
    <xf numFmtId="0" fontId="36" fillId="0" borderId="80" xfId="0" applyFont="1" applyBorder="1" applyAlignment="1">
      <alignment horizontal="left" vertical="center" wrapText="1"/>
    </xf>
    <xf numFmtId="164" fontId="36" fillId="0" borderId="80" xfId="0" applyNumberFormat="1" applyFont="1" applyBorder="1" applyAlignment="1">
      <alignment horizontal="right" vertical="center" wrapText="1"/>
    </xf>
    <xf numFmtId="0" fontId="29" fillId="0" borderId="22" xfId="0" applyFont="1" applyBorder="1" applyAlignment="1">
      <alignment vertical="center" wrapText="1"/>
    </xf>
    <xf numFmtId="0" fontId="29" fillId="0" borderId="22" xfId="0" applyFont="1" applyBorder="1"/>
    <xf numFmtId="0" fontId="6" fillId="0" borderId="84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18" xfId="0" applyFont="1" applyBorder="1"/>
    <xf numFmtId="0" fontId="6" fillId="0" borderId="79" xfId="0" applyFont="1" applyBorder="1" applyAlignment="1">
      <alignment vertical="center"/>
    </xf>
    <xf numFmtId="164" fontId="6" fillId="0" borderId="61" xfId="0" applyNumberFormat="1" applyFont="1" applyBorder="1" applyAlignment="1">
      <alignment vertical="center"/>
    </xf>
    <xf numFmtId="0" fontId="6" fillId="0" borderId="86" xfId="0" applyFont="1" applyBorder="1" applyAlignment="1">
      <alignment horizontal="left" vertical="center"/>
    </xf>
    <xf numFmtId="0" fontId="8" fillId="7" borderId="53" xfId="0" applyFont="1" applyFill="1" applyBorder="1" applyAlignment="1">
      <alignment vertical="center"/>
    </xf>
    <xf numFmtId="0" fontId="8" fillId="7" borderId="54" xfId="0" applyFont="1" applyFill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60" xfId="0" applyFont="1" applyBorder="1" applyAlignment="1">
      <alignment vertical="center"/>
    </xf>
    <xf numFmtId="0" fontId="8" fillId="9" borderId="47" xfId="0" applyFont="1" applyFill="1" applyBorder="1" applyAlignment="1">
      <alignment vertical="center"/>
    </xf>
    <xf numFmtId="0" fontId="8" fillId="9" borderId="27" xfId="0" applyFont="1" applyFill="1" applyBorder="1" applyAlignment="1">
      <alignment vertical="center"/>
    </xf>
    <xf numFmtId="0" fontId="8" fillId="2" borderId="23" xfId="0" applyFont="1" applyFill="1" applyBorder="1" applyAlignment="1">
      <alignment vertical="center"/>
    </xf>
    <xf numFmtId="0" fontId="8" fillId="2" borderId="31" xfId="0" applyFont="1" applyFill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8" fillId="2" borderId="45" xfId="0" applyFont="1" applyFill="1" applyBorder="1" applyAlignment="1">
      <alignment vertical="center"/>
    </xf>
    <xf numFmtId="0" fontId="8" fillId="2" borderId="28" xfId="0" applyFont="1" applyFill="1" applyBorder="1" applyAlignment="1">
      <alignment vertical="center"/>
    </xf>
    <xf numFmtId="0" fontId="8" fillId="2" borderId="40" xfId="0" applyFont="1" applyFill="1" applyBorder="1" applyAlignment="1">
      <alignment vertical="center"/>
    </xf>
    <xf numFmtId="0" fontId="8" fillId="2" borderId="41" xfId="0" applyFont="1" applyFill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8" fillId="2" borderId="53" xfId="0" applyFont="1" applyFill="1" applyBorder="1" applyAlignment="1">
      <alignment vertical="center"/>
    </xf>
    <xf numFmtId="0" fontId="8" fillId="2" borderId="54" xfId="0" applyFont="1" applyFill="1" applyBorder="1" applyAlignment="1">
      <alignment vertical="center"/>
    </xf>
    <xf numFmtId="164" fontId="6" fillId="0" borderId="49" xfId="0" applyNumberFormat="1" applyFont="1" applyBorder="1" applyAlignment="1">
      <alignment horizontal="right" vertical="center"/>
    </xf>
    <xf numFmtId="164" fontId="6" fillId="0" borderId="48" xfId="0" applyNumberFormat="1" applyFont="1" applyBorder="1" applyAlignment="1">
      <alignment horizontal="right" vertical="center"/>
    </xf>
    <xf numFmtId="164" fontId="6" fillId="0" borderId="78" xfId="0" applyNumberFormat="1" applyFont="1" applyBorder="1" applyAlignment="1">
      <alignment vertical="center"/>
    </xf>
    <xf numFmtId="0" fontId="0" fillId="0" borderId="61" xfId="0" applyBorder="1" applyAlignment="1">
      <alignment vertical="center"/>
    </xf>
    <xf numFmtId="0" fontId="0" fillId="0" borderId="61" xfId="0" applyBorder="1" applyAlignment="1">
      <alignment horizontal="center" vertical="center"/>
    </xf>
    <xf numFmtId="0" fontId="9" fillId="7" borderId="61" xfId="0" applyFont="1" applyFill="1" applyBorder="1" applyAlignment="1">
      <alignment vertical="center"/>
    </xf>
    <xf numFmtId="49" fontId="9" fillId="7" borderId="61" xfId="0" applyNumberFormat="1" applyFont="1" applyFill="1" applyBorder="1" applyAlignment="1">
      <alignment horizontal="center" vertical="center"/>
    </xf>
    <xf numFmtId="0" fontId="29" fillId="0" borderId="61" xfId="0" applyFont="1" applyBorder="1" applyAlignment="1">
      <alignment horizontal="center" vertical="center"/>
    </xf>
    <xf numFmtId="164" fontId="29" fillId="0" borderId="61" xfId="0" applyNumberFormat="1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0" fontId="16" fillId="0" borderId="61" xfId="0" applyFont="1" applyBorder="1" applyAlignment="1">
      <alignment vertical="center"/>
    </xf>
    <xf numFmtId="49" fontId="16" fillId="0" borderId="61" xfId="0" applyNumberFormat="1" applyFont="1" applyBorder="1" applyAlignment="1">
      <alignment horizontal="center" vertical="center"/>
    </xf>
    <xf numFmtId="0" fontId="16" fillId="0" borderId="61" xfId="0" applyFont="1" applyBorder="1"/>
    <xf numFmtId="0" fontId="16" fillId="12" borderId="61" xfId="0" applyFont="1" applyFill="1" applyBorder="1" applyAlignment="1">
      <alignment horizontal="left" vertical="center" wrapText="1"/>
    </xf>
    <xf numFmtId="0" fontId="22" fillId="16" borderId="61" xfId="0" applyFont="1" applyFill="1" applyBorder="1" applyAlignment="1">
      <alignment horizontal="left" vertical="center" wrapText="1"/>
    </xf>
    <xf numFmtId="0" fontId="21" fillId="16" borderId="61" xfId="0" applyFont="1" applyFill="1" applyBorder="1" applyAlignment="1">
      <alignment vertical="center"/>
    </xf>
    <xf numFmtId="0" fontId="21" fillId="16" borderId="3" xfId="0" applyFont="1" applyFill="1" applyBorder="1" applyAlignment="1">
      <alignment vertical="center"/>
    </xf>
    <xf numFmtId="0" fontId="21" fillId="16" borderId="6" xfId="0" applyFont="1" applyFill="1" applyBorder="1" applyAlignment="1">
      <alignment vertical="center"/>
    </xf>
    <xf numFmtId="0" fontId="21" fillId="16" borderId="3" xfId="0" applyFont="1" applyFill="1" applyBorder="1" applyAlignment="1">
      <alignment vertical="center" wrapText="1"/>
    </xf>
    <xf numFmtId="0" fontId="21" fillId="16" borderId="6" xfId="0" applyFont="1" applyFill="1" applyBorder="1" applyAlignment="1">
      <alignment vertical="center" wrapText="1"/>
    </xf>
    <xf numFmtId="0" fontId="21" fillId="16" borderId="18" xfId="0" applyFont="1" applyFill="1" applyBorder="1" applyAlignment="1">
      <alignment vertical="center" wrapText="1"/>
    </xf>
    <xf numFmtId="0" fontId="25" fillId="16" borderId="12" xfId="0" applyFont="1" applyFill="1" applyBorder="1" applyAlignment="1">
      <alignment horizontal="left" vertical="center" wrapText="1"/>
    </xf>
    <xf numFmtId="0" fontId="11" fillId="0" borderId="61" xfId="0" applyFont="1" applyBorder="1" applyAlignment="1">
      <alignment vertical="center" wrapText="1"/>
    </xf>
    <xf numFmtId="0" fontId="11" fillId="0" borderId="61" xfId="0" applyFont="1" applyBorder="1" applyAlignment="1">
      <alignment horizontal="center" vertical="center" wrapText="1"/>
    </xf>
    <xf numFmtId="164" fontId="11" fillId="0" borderId="61" xfId="0" applyNumberFormat="1" applyFont="1" applyBorder="1" applyAlignment="1">
      <alignment vertical="center" wrapText="1"/>
    </xf>
    <xf numFmtId="4" fontId="10" fillId="0" borderId="0" xfId="0" applyNumberFormat="1" applyFont="1"/>
    <xf numFmtId="0" fontId="38" fillId="19" borderId="87" xfId="0" applyFont="1" applyFill="1" applyBorder="1" applyAlignment="1">
      <alignment horizontal="center" vertical="center" wrapText="1"/>
    </xf>
    <xf numFmtId="0" fontId="1" fillId="0" borderId="88" xfId="0" applyFont="1" applyBorder="1" applyAlignment="1">
      <alignment horizontal="center" vertical="center" wrapText="1"/>
    </xf>
    <xf numFmtId="14" fontId="1" fillId="0" borderId="88" xfId="0" applyNumberFormat="1" applyFont="1" applyBorder="1" applyAlignment="1">
      <alignment horizontal="center" vertical="center" wrapText="1"/>
    </xf>
    <xf numFmtId="0" fontId="1" fillId="0" borderId="88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164" fontId="38" fillId="19" borderId="87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Alignment="1">
      <alignment vertical="center"/>
    </xf>
    <xf numFmtId="164" fontId="1" fillId="0" borderId="88" xfId="0" applyNumberFormat="1" applyFont="1" applyBorder="1" applyAlignment="1">
      <alignment vertical="center" wrapText="1"/>
    </xf>
    <xf numFmtId="164" fontId="22" fillId="0" borderId="88" xfId="0" applyNumberFormat="1" applyFont="1" applyBorder="1" applyAlignment="1">
      <alignment vertical="center"/>
    </xf>
    <xf numFmtId="164" fontId="1" fillId="0" borderId="0" xfId="0" applyNumberFormat="1" applyFont="1" applyAlignment="1">
      <alignment vertical="center" wrapText="1"/>
    </xf>
    <xf numFmtId="0" fontId="11" fillId="14" borderId="57" xfId="0" applyFont="1" applyFill="1" applyBorder="1" applyAlignment="1">
      <alignment horizontal="left" vertical="center" wrapText="1"/>
    </xf>
    <xf numFmtId="0" fontId="11" fillId="14" borderId="29" xfId="0" applyFont="1" applyFill="1" applyBorder="1" applyAlignment="1">
      <alignment horizontal="left" vertical="center" wrapText="1"/>
    </xf>
    <xf numFmtId="0" fontId="12" fillId="13" borderId="17" xfId="0" applyFont="1" applyFill="1" applyBorder="1" applyAlignment="1">
      <alignment vertical="center" wrapText="1"/>
    </xf>
    <xf numFmtId="0" fontId="12" fillId="13" borderId="19" xfId="0" applyFont="1" applyFill="1" applyBorder="1" applyAlignment="1">
      <alignment vertical="center" wrapText="1"/>
    </xf>
    <xf numFmtId="0" fontId="12" fillId="13" borderId="20" xfId="0" applyFont="1" applyFill="1" applyBorder="1" applyAlignment="1">
      <alignment vertical="center" wrapText="1"/>
    </xf>
    <xf numFmtId="0" fontId="11" fillId="14" borderId="18" xfId="0" applyFont="1" applyFill="1" applyBorder="1" applyAlignment="1">
      <alignment vertical="center" wrapText="1"/>
    </xf>
    <xf numFmtId="0" fontId="21" fillId="0" borderId="18" xfId="0" applyFont="1" applyBorder="1" applyAlignment="1">
      <alignment horizontal="center" vertical="center" wrapText="1"/>
    </xf>
    <xf numFmtId="0" fontId="23" fillId="7" borderId="62" xfId="0" applyFont="1" applyFill="1" applyBorder="1" applyAlignment="1">
      <alignment horizontal="center" vertical="center" wrapText="1"/>
    </xf>
    <xf numFmtId="0" fontId="23" fillId="7" borderId="65" xfId="0" applyFont="1" applyFill="1" applyBorder="1" applyAlignment="1">
      <alignment horizontal="center" vertical="center" wrapText="1"/>
    </xf>
    <xf numFmtId="0" fontId="21" fillId="0" borderId="67" xfId="0" applyFont="1" applyBorder="1" applyAlignment="1">
      <alignment horizontal="center" vertical="center"/>
    </xf>
    <xf numFmtId="0" fontId="39" fillId="0" borderId="89" xfId="0" applyFont="1" applyBorder="1" applyAlignment="1">
      <alignment vertical="center"/>
    </xf>
  </cellXfs>
  <cellStyles count="5">
    <cellStyle name="Normalny" xfId="0" builtinId="0"/>
    <cellStyle name="Normalny 2" xfId="3" xr:uid="{D891913E-C347-4C28-84C3-B7E5A9E61C19}"/>
    <cellStyle name="Normalny 3" xfId="2" xr:uid="{8EEF2A34-CD18-4765-8F9C-20F0EC339410}"/>
    <cellStyle name="Normalny 4" xfId="4" xr:uid="{5F6F013B-2A18-4D8A-B23E-D5F1FBD7F503}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10/relationships/person" Target="persons/person1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10/relationships/person" Target="persons/person0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96A3E-A58C-406D-90E2-CF251879573D}">
  <sheetPr codeName="Arkusz1"/>
  <dimension ref="B1:K44"/>
  <sheetViews>
    <sheetView workbookViewId="0">
      <selection activeCell="E26" sqref="E26"/>
    </sheetView>
  </sheetViews>
  <sheetFormatPr defaultColWidth="8.88671875" defaultRowHeight="15" x14ac:dyDescent="0.35"/>
  <cols>
    <col min="1" max="1" width="8.88671875" style="9"/>
    <col min="2" max="2" width="8.88671875" style="21"/>
    <col min="3" max="3" width="68" style="9" customWidth="1"/>
    <col min="4" max="4" width="32.44140625" style="9" customWidth="1"/>
    <col min="5" max="5" width="25.109375" style="10" customWidth="1"/>
    <col min="6" max="6" width="15.88671875" style="9" customWidth="1"/>
    <col min="7" max="7" width="8.88671875" style="9"/>
    <col min="8" max="8" width="15.6640625" style="9" bestFit="1" customWidth="1"/>
    <col min="9" max="9" width="10" style="9" bestFit="1" customWidth="1"/>
    <col min="10" max="16384" width="8.88671875" style="9"/>
  </cols>
  <sheetData>
    <row r="1" spans="2:9" x14ac:dyDescent="0.35">
      <c r="B1" s="124" t="s">
        <v>631</v>
      </c>
    </row>
    <row r="3" spans="2:9" ht="30" x14ac:dyDescent="0.35">
      <c r="B3" s="460" t="s">
        <v>437</v>
      </c>
      <c r="C3" s="460"/>
      <c r="D3" s="12" t="s">
        <v>590</v>
      </c>
      <c r="E3" s="11" t="s">
        <v>439</v>
      </c>
    </row>
    <row r="4" spans="2:9" ht="17.25" customHeight="1" x14ac:dyDescent="0.35">
      <c r="B4" s="22">
        <v>1</v>
      </c>
      <c r="C4" s="13" t="s">
        <v>440</v>
      </c>
      <c r="D4" s="20" t="s">
        <v>441</v>
      </c>
      <c r="E4" s="8">
        <f>Budynki!H77</f>
        <v>127025299.25</v>
      </c>
      <c r="G4" s="14"/>
      <c r="H4" s="14"/>
      <c r="I4" s="447"/>
    </row>
    <row r="5" spans="2:9" ht="17.25" customHeight="1" x14ac:dyDescent="0.35">
      <c r="B5" s="22">
        <v>2</v>
      </c>
      <c r="C5" s="13" t="s">
        <v>442</v>
      </c>
      <c r="D5" s="20" t="s">
        <v>441</v>
      </c>
      <c r="E5" s="8">
        <f>'Środki trwałe'!C11</f>
        <v>4840365.32</v>
      </c>
      <c r="G5" s="14"/>
    </row>
    <row r="6" spans="2:9" ht="30" x14ac:dyDescent="0.35">
      <c r="B6" s="103" t="s">
        <v>443</v>
      </c>
      <c r="C6" s="13" t="s">
        <v>589</v>
      </c>
      <c r="D6" s="20" t="s">
        <v>441</v>
      </c>
      <c r="E6" s="8">
        <v>47532.89</v>
      </c>
      <c r="G6" s="14"/>
    </row>
    <row r="7" spans="2:9" ht="17.25" customHeight="1" x14ac:dyDescent="0.35">
      <c r="B7" s="22">
        <v>3</v>
      </c>
      <c r="C7" s="13" t="s">
        <v>606</v>
      </c>
      <c r="D7" s="20" t="s">
        <v>444</v>
      </c>
      <c r="E7" s="104">
        <v>2000000</v>
      </c>
      <c r="G7" s="14"/>
    </row>
    <row r="8" spans="2:9" ht="17.25" customHeight="1" x14ac:dyDescent="0.35">
      <c r="B8" s="22">
        <v>4</v>
      </c>
      <c r="C8" s="13" t="s">
        <v>561</v>
      </c>
      <c r="D8" s="20" t="s">
        <v>444</v>
      </c>
      <c r="E8" s="104">
        <v>2500000</v>
      </c>
      <c r="G8" s="14"/>
    </row>
    <row r="9" spans="2:9" ht="17.25" customHeight="1" x14ac:dyDescent="0.35">
      <c r="B9" s="22">
        <v>5</v>
      </c>
      <c r="C9" s="121" t="s">
        <v>605</v>
      </c>
      <c r="D9" s="20" t="s">
        <v>444</v>
      </c>
      <c r="E9" s="123">
        <v>10000</v>
      </c>
      <c r="G9" s="14"/>
    </row>
    <row r="10" spans="2:9" ht="17.25" customHeight="1" x14ac:dyDescent="0.35">
      <c r="B10" s="22">
        <v>6</v>
      </c>
      <c r="C10" s="13" t="s">
        <v>565</v>
      </c>
      <c r="D10" s="20" t="s">
        <v>444</v>
      </c>
      <c r="E10" s="8">
        <v>200000</v>
      </c>
      <c r="G10" s="14"/>
    </row>
    <row r="11" spans="2:9" ht="17.25" customHeight="1" x14ac:dyDescent="0.35">
      <c r="B11" s="22">
        <v>7</v>
      </c>
      <c r="C11" s="121" t="s">
        <v>602</v>
      </c>
      <c r="D11" s="20" t="s">
        <v>444</v>
      </c>
      <c r="E11" s="122">
        <v>200000</v>
      </c>
      <c r="G11" s="14"/>
    </row>
    <row r="12" spans="2:9" ht="17.25" customHeight="1" x14ac:dyDescent="0.35">
      <c r="B12" s="22">
        <v>8</v>
      </c>
      <c r="C12" s="13" t="s">
        <v>603</v>
      </c>
      <c r="D12" s="20" t="s">
        <v>445</v>
      </c>
      <c r="E12" s="8">
        <v>50000</v>
      </c>
      <c r="G12" s="14"/>
    </row>
    <row r="13" spans="2:9" ht="17.25" customHeight="1" x14ac:dyDescent="0.35">
      <c r="B13" s="22">
        <v>9</v>
      </c>
      <c r="C13" s="13" t="s">
        <v>566</v>
      </c>
      <c r="D13" s="20" t="s">
        <v>448</v>
      </c>
      <c r="E13" s="8">
        <v>50000</v>
      </c>
      <c r="G13" s="14"/>
    </row>
    <row r="14" spans="2:9" ht="17.25" customHeight="1" x14ac:dyDescent="0.35">
      <c r="B14" s="22">
        <v>10</v>
      </c>
      <c r="C14" s="13" t="s">
        <v>562</v>
      </c>
      <c r="D14" s="20" t="s">
        <v>444</v>
      </c>
      <c r="E14" s="8">
        <v>1000000</v>
      </c>
      <c r="G14" s="14"/>
    </row>
    <row r="15" spans="2:9" ht="17.25" customHeight="1" x14ac:dyDescent="0.35">
      <c r="B15" s="22">
        <v>11</v>
      </c>
      <c r="C15" s="121" t="s">
        <v>585</v>
      </c>
      <c r="D15" s="20" t="s">
        <v>444</v>
      </c>
      <c r="E15" s="122">
        <v>25000</v>
      </c>
      <c r="G15" s="14"/>
    </row>
    <row r="16" spans="2:9" ht="17.25" customHeight="1" x14ac:dyDescent="0.35">
      <c r="B16" s="22">
        <v>12</v>
      </c>
      <c r="C16" s="13" t="s">
        <v>604</v>
      </c>
      <c r="D16" s="20" t="s">
        <v>446</v>
      </c>
      <c r="E16" s="8">
        <v>10000</v>
      </c>
      <c r="G16" s="14"/>
    </row>
    <row r="17" spans="2:11" ht="17.25" customHeight="1" x14ac:dyDescent="0.35">
      <c r="B17" s="22">
        <v>13</v>
      </c>
      <c r="C17" s="13" t="s">
        <v>564</v>
      </c>
      <c r="D17" s="20" t="s">
        <v>444</v>
      </c>
      <c r="E17" s="8">
        <v>50000</v>
      </c>
      <c r="G17" s="14"/>
    </row>
    <row r="18" spans="2:11" ht="17.25" customHeight="1" x14ac:dyDescent="0.35">
      <c r="B18" s="22">
        <v>14</v>
      </c>
      <c r="C18" s="13" t="s">
        <v>563</v>
      </c>
      <c r="D18" s="20" t="s">
        <v>444</v>
      </c>
      <c r="E18" s="8">
        <v>500000</v>
      </c>
      <c r="G18" s="14"/>
    </row>
    <row r="19" spans="2:11" x14ac:dyDescent="0.35">
      <c r="D19" s="117" t="s">
        <v>78</v>
      </c>
      <c r="E19" s="118">
        <f>SUM(E4:E18)</f>
        <v>138508197.45999998</v>
      </c>
      <c r="F19" s="10"/>
    </row>
    <row r="21" spans="2:11" ht="30" x14ac:dyDescent="0.35">
      <c r="B21" s="461" t="s">
        <v>437</v>
      </c>
      <c r="C21" s="462"/>
      <c r="D21" s="12" t="s">
        <v>438</v>
      </c>
      <c r="E21" s="11" t="s">
        <v>439</v>
      </c>
    </row>
    <row r="22" spans="2:11" x14ac:dyDescent="0.35">
      <c r="B22" s="22">
        <v>1</v>
      </c>
      <c r="C22" s="13" t="s">
        <v>449</v>
      </c>
      <c r="D22" s="20" t="s">
        <v>450</v>
      </c>
      <c r="E22" s="15">
        <f>Elektronika!C2</f>
        <v>1269985.5399999998</v>
      </c>
      <c r="F22" s="10"/>
    </row>
    <row r="23" spans="2:11" x14ac:dyDescent="0.35">
      <c r="B23" s="22">
        <v>2</v>
      </c>
      <c r="C23" s="13" t="s">
        <v>451</v>
      </c>
      <c r="D23" s="20" t="s">
        <v>450</v>
      </c>
      <c r="E23" s="15">
        <f ca="1">Elektronika!C3</f>
        <v>1120957.56</v>
      </c>
      <c r="F23" s="10"/>
    </row>
    <row r="24" spans="2:11" x14ac:dyDescent="0.35">
      <c r="B24" s="22">
        <v>3</v>
      </c>
      <c r="C24" s="13" t="s">
        <v>48</v>
      </c>
      <c r="D24" s="20" t="s">
        <v>450</v>
      </c>
      <c r="E24" s="15">
        <f ca="1">Elektronika!C4</f>
        <v>351145.96</v>
      </c>
      <c r="F24" s="10"/>
    </row>
    <row r="25" spans="2:11" x14ac:dyDescent="0.35">
      <c r="B25" s="22">
        <v>4</v>
      </c>
      <c r="C25" s="13" t="s">
        <v>452</v>
      </c>
      <c r="D25" s="20" t="s">
        <v>453</v>
      </c>
      <c r="E25" s="15">
        <v>10000</v>
      </c>
      <c r="F25" s="10"/>
      <c r="H25" s="16"/>
      <c r="I25" s="17"/>
      <c r="J25" s="17"/>
      <c r="K25" s="18"/>
    </row>
    <row r="26" spans="2:11" x14ac:dyDescent="0.35">
      <c r="B26" s="22">
        <v>5</v>
      </c>
      <c r="C26" s="444" t="s">
        <v>776</v>
      </c>
      <c r="D26" s="445" t="s">
        <v>453</v>
      </c>
      <c r="E26" s="446">
        <v>25000</v>
      </c>
      <c r="F26" s="10"/>
      <c r="H26" s="16"/>
      <c r="I26" s="17"/>
      <c r="J26" s="17"/>
      <c r="K26" s="18"/>
    </row>
    <row r="27" spans="2:11" x14ac:dyDescent="0.35">
      <c r="B27" s="22">
        <v>6</v>
      </c>
      <c r="C27" s="13" t="s">
        <v>454</v>
      </c>
      <c r="D27" s="20" t="s">
        <v>453</v>
      </c>
      <c r="E27" s="15">
        <v>50000</v>
      </c>
      <c r="F27" s="10"/>
      <c r="H27" s="16"/>
      <c r="I27" s="17"/>
      <c r="J27" s="17"/>
      <c r="K27" s="18"/>
    </row>
    <row r="28" spans="2:11" x14ac:dyDescent="0.35">
      <c r="B28" s="22">
        <v>7</v>
      </c>
      <c r="C28" s="13" t="s">
        <v>455</v>
      </c>
      <c r="D28" s="20" t="s">
        <v>453</v>
      </c>
      <c r="E28" s="15">
        <v>20000</v>
      </c>
      <c r="F28" s="10"/>
      <c r="H28" s="16"/>
      <c r="I28" s="17"/>
      <c r="J28" s="17"/>
      <c r="K28" s="18"/>
    </row>
    <row r="29" spans="2:11" x14ac:dyDescent="0.35">
      <c r="B29" s="22">
        <v>8</v>
      </c>
      <c r="C29" s="13" t="s">
        <v>456</v>
      </c>
      <c r="D29" s="20" t="s">
        <v>453</v>
      </c>
      <c r="E29" s="15">
        <v>5000</v>
      </c>
      <c r="F29" s="10"/>
      <c r="H29" s="16"/>
      <c r="I29" s="17"/>
      <c r="J29" s="17"/>
      <c r="K29" s="18"/>
    </row>
    <row r="30" spans="2:11" x14ac:dyDescent="0.35">
      <c r="D30" s="117" t="s">
        <v>78</v>
      </c>
      <c r="E30" s="118">
        <f ca="1">SUM(E22:E29)</f>
        <v>2852089.0599999996</v>
      </c>
      <c r="F30" s="10"/>
      <c r="H30" s="16"/>
      <c r="I30" s="17"/>
      <c r="J30" s="17"/>
      <c r="K30" s="18"/>
    </row>
    <row r="31" spans="2:11" x14ac:dyDescent="0.35">
      <c r="H31" s="16"/>
      <c r="I31" s="17"/>
      <c r="J31" s="17"/>
      <c r="K31" s="18"/>
    </row>
    <row r="32" spans="2:11" ht="26.4" x14ac:dyDescent="0.35">
      <c r="B32" s="105" t="s">
        <v>41</v>
      </c>
      <c r="C32" s="106" t="s">
        <v>567</v>
      </c>
      <c r="D32" s="106" t="s">
        <v>591</v>
      </c>
      <c r="E32" s="19"/>
    </row>
    <row r="33" spans="2:4" x14ac:dyDescent="0.35">
      <c r="B33" s="107">
        <v>1</v>
      </c>
      <c r="C33" s="108" t="s">
        <v>568</v>
      </c>
      <c r="D33" s="110">
        <v>200000</v>
      </c>
    </row>
    <row r="34" spans="2:4" x14ac:dyDescent="0.35">
      <c r="B34" s="107">
        <v>2</v>
      </c>
      <c r="C34" s="108" t="s">
        <v>569</v>
      </c>
      <c r="D34" s="110">
        <v>20000</v>
      </c>
    </row>
    <row r="35" spans="2:4" x14ac:dyDescent="0.35">
      <c r="B35" s="107">
        <v>3</v>
      </c>
      <c r="C35" s="463" t="s">
        <v>570</v>
      </c>
      <c r="D35" s="463"/>
    </row>
    <row r="36" spans="2:4" x14ac:dyDescent="0.35">
      <c r="B36" s="109" t="s">
        <v>443</v>
      </c>
      <c r="C36" s="108" t="s">
        <v>571</v>
      </c>
      <c r="D36" s="110">
        <v>100000</v>
      </c>
    </row>
    <row r="37" spans="2:4" x14ac:dyDescent="0.35">
      <c r="B37" s="109" t="s">
        <v>572</v>
      </c>
      <c r="C37" s="108" t="s">
        <v>573</v>
      </c>
      <c r="D37" s="110">
        <v>50000</v>
      </c>
    </row>
    <row r="38" spans="2:4" x14ac:dyDescent="0.35">
      <c r="B38" s="107" t="s">
        <v>574</v>
      </c>
      <c r="C38" s="108" t="s">
        <v>457</v>
      </c>
      <c r="D38" s="110">
        <v>10000</v>
      </c>
    </row>
    <row r="39" spans="2:4" x14ac:dyDescent="0.35">
      <c r="B39" s="107" t="s">
        <v>575</v>
      </c>
      <c r="C39" s="458" t="s">
        <v>447</v>
      </c>
      <c r="D39" s="459"/>
    </row>
    <row r="40" spans="2:4" x14ac:dyDescent="0.35">
      <c r="B40" s="109" t="s">
        <v>443</v>
      </c>
      <c r="C40" s="108" t="s">
        <v>576</v>
      </c>
      <c r="D40" s="110">
        <v>50000</v>
      </c>
    </row>
    <row r="41" spans="2:4" x14ac:dyDescent="0.35">
      <c r="B41" s="109" t="s">
        <v>572</v>
      </c>
      <c r="C41" s="108" t="s">
        <v>577</v>
      </c>
      <c r="D41" s="110">
        <v>50000</v>
      </c>
    </row>
    <row r="42" spans="2:4" x14ac:dyDescent="0.35">
      <c r="B42" s="109" t="s">
        <v>578</v>
      </c>
      <c r="C42" s="108" t="s">
        <v>579</v>
      </c>
      <c r="D42" s="110">
        <v>50000</v>
      </c>
    </row>
    <row r="43" spans="2:4" x14ac:dyDescent="0.35">
      <c r="B43" s="107" t="s">
        <v>580</v>
      </c>
      <c r="C43" s="108" t="s">
        <v>583</v>
      </c>
      <c r="D43" s="110" t="s">
        <v>581</v>
      </c>
    </row>
    <row r="44" spans="2:4" x14ac:dyDescent="0.35">
      <c r="B44" s="107" t="s">
        <v>582</v>
      </c>
      <c r="C44" s="108" t="s">
        <v>458</v>
      </c>
      <c r="D44" s="110">
        <v>500000</v>
      </c>
    </row>
  </sheetData>
  <mergeCells count="4">
    <mergeCell ref="C39:D39"/>
    <mergeCell ref="B3:C3"/>
    <mergeCell ref="B21:C21"/>
    <mergeCell ref="C35:D3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0D66D-F973-4D4E-A5A9-78313A1CDD6D}">
  <sheetPr codeName="Arkusz2"/>
  <dimension ref="A1:F25"/>
  <sheetViews>
    <sheetView workbookViewId="0">
      <selection activeCell="C16" sqref="C16"/>
    </sheetView>
  </sheetViews>
  <sheetFormatPr defaultColWidth="8.88671875" defaultRowHeight="14.4" x14ac:dyDescent="0.3"/>
  <cols>
    <col min="1" max="1" width="8.88671875" style="1"/>
    <col min="2" max="2" width="64.5546875" style="1" customWidth="1"/>
    <col min="3" max="3" width="41.77734375" style="1" customWidth="1"/>
    <col min="4" max="4" width="16.33203125" style="6" customWidth="1"/>
    <col min="5" max="5" width="21" style="1" customWidth="1"/>
    <col min="6" max="6" width="19.6640625" style="1" customWidth="1"/>
    <col min="7" max="16384" width="8.88671875" style="1"/>
  </cols>
  <sheetData>
    <row r="1" spans="1:6" ht="25.2" customHeight="1" x14ac:dyDescent="0.3">
      <c r="B1" s="1" t="s">
        <v>607</v>
      </c>
    </row>
    <row r="2" spans="1:6" ht="31.2" customHeight="1" x14ac:dyDescent="0.3">
      <c r="A2" s="427" t="s">
        <v>758</v>
      </c>
      <c r="B2" s="427" t="s">
        <v>756</v>
      </c>
      <c r="C2" s="427" t="s">
        <v>391</v>
      </c>
      <c r="D2" s="428" t="s">
        <v>390</v>
      </c>
      <c r="E2" s="428" t="s">
        <v>759</v>
      </c>
      <c r="F2" s="428" t="s">
        <v>771</v>
      </c>
    </row>
    <row r="3" spans="1:6" ht="31.2" customHeight="1" x14ac:dyDescent="0.3">
      <c r="A3" s="426" t="s">
        <v>755</v>
      </c>
      <c r="B3" s="425" t="s">
        <v>460</v>
      </c>
      <c r="C3" s="425" t="s">
        <v>388</v>
      </c>
      <c r="D3" s="426">
        <v>291010079</v>
      </c>
      <c r="E3" s="429" t="s">
        <v>761</v>
      </c>
      <c r="F3" s="430">
        <v>135000000</v>
      </c>
    </row>
    <row r="4" spans="1:6" ht="31.2" customHeight="1" x14ac:dyDescent="0.3">
      <c r="A4" s="427" t="s">
        <v>758</v>
      </c>
      <c r="B4" s="427" t="s">
        <v>757</v>
      </c>
      <c r="C4" s="427" t="s">
        <v>391</v>
      </c>
      <c r="D4" s="428" t="s">
        <v>390</v>
      </c>
      <c r="E4" s="428" t="s">
        <v>759</v>
      </c>
      <c r="F4" s="428" t="s">
        <v>772</v>
      </c>
    </row>
    <row r="5" spans="1:6" x14ac:dyDescent="0.3">
      <c r="A5" s="431">
        <v>1</v>
      </c>
      <c r="B5" s="432" t="s">
        <v>392</v>
      </c>
      <c r="C5" s="432" t="s">
        <v>388</v>
      </c>
      <c r="D5" s="433" t="s">
        <v>389</v>
      </c>
      <c r="E5" s="429" t="s">
        <v>761</v>
      </c>
      <c r="F5" s="425">
        <v>55</v>
      </c>
    </row>
    <row r="6" spans="1:6" x14ac:dyDescent="0.3">
      <c r="A6" s="431">
        <v>2</v>
      </c>
      <c r="B6" s="432" t="s">
        <v>393</v>
      </c>
      <c r="C6" s="432" t="s">
        <v>417</v>
      </c>
      <c r="D6" s="433">
        <v>290755647</v>
      </c>
      <c r="E6" s="429" t="s">
        <v>762</v>
      </c>
      <c r="F6" s="425">
        <v>25</v>
      </c>
    </row>
    <row r="7" spans="1:6" x14ac:dyDescent="0.3">
      <c r="A7" s="431">
        <v>3</v>
      </c>
      <c r="B7" s="432" t="s">
        <v>394</v>
      </c>
      <c r="C7" s="432" t="s">
        <v>233</v>
      </c>
      <c r="D7" s="433">
        <v>260133188</v>
      </c>
      <c r="E7" s="429" t="s">
        <v>763</v>
      </c>
      <c r="F7" s="425">
        <v>7</v>
      </c>
    </row>
    <row r="8" spans="1:6" x14ac:dyDescent="0.3">
      <c r="A8" s="431">
        <v>4</v>
      </c>
      <c r="B8" s="432" t="s">
        <v>395</v>
      </c>
      <c r="C8" s="432" t="s">
        <v>773</v>
      </c>
      <c r="D8" s="433" t="s">
        <v>396</v>
      </c>
      <c r="E8" s="429" t="s">
        <v>764</v>
      </c>
      <c r="F8" s="425">
        <v>33</v>
      </c>
    </row>
    <row r="9" spans="1:6" x14ac:dyDescent="0.3">
      <c r="A9" s="431">
        <v>5</v>
      </c>
      <c r="B9" s="432" t="s">
        <v>96</v>
      </c>
      <c r="C9" s="432" t="s">
        <v>774</v>
      </c>
      <c r="D9" s="433">
        <v>260478941</v>
      </c>
      <c r="E9" s="429" t="s">
        <v>765</v>
      </c>
      <c r="F9" s="425">
        <v>51</v>
      </c>
    </row>
    <row r="10" spans="1:6" x14ac:dyDescent="0.3">
      <c r="A10" s="431">
        <v>6</v>
      </c>
      <c r="B10" s="432" t="s">
        <v>97</v>
      </c>
      <c r="C10" s="432" t="s">
        <v>397</v>
      </c>
      <c r="D10" s="433" t="s">
        <v>398</v>
      </c>
      <c r="E10" s="429" t="s">
        <v>764</v>
      </c>
      <c r="F10" s="425">
        <v>42</v>
      </c>
    </row>
    <row r="11" spans="1:6" x14ac:dyDescent="0.3">
      <c r="A11" s="431">
        <v>7</v>
      </c>
      <c r="B11" s="432" t="s">
        <v>399</v>
      </c>
      <c r="C11" s="432" t="s">
        <v>160</v>
      </c>
      <c r="D11" s="433" t="s">
        <v>400</v>
      </c>
      <c r="E11" s="429" t="s">
        <v>764</v>
      </c>
      <c r="F11" s="425">
        <v>51</v>
      </c>
    </row>
    <row r="12" spans="1:6" x14ac:dyDescent="0.3">
      <c r="A12" s="431">
        <v>8</v>
      </c>
      <c r="B12" s="432" t="s">
        <v>190</v>
      </c>
      <c r="C12" s="432" t="s">
        <v>743</v>
      </c>
      <c r="D12" s="433" t="s">
        <v>775</v>
      </c>
      <c r="E12" s="429" t="s">
        <v>764</v>
      </c>
      <c r="F12" s="425">
        <v>38</v>
      </c>
    </row>
    <row r="13" spans="1:6" x14ac:dyDescent="0.3">
      <c r="A13" s="431">
        <v>9</v>
      </c>
      <c r="B13" s="432" t="s">
        <v>403</v>
      </c>
      <c r="C13" s="432" t="s">
        <v>404</v>
      </c>
      <c r="D13" s="433" t="s">
        <v>405</v>
      </c>
      <c r="E13" s="429" t="s">
        <v>765</v>
      </c>
      <c r="F13" s="425">
        <v>38</v>
      </c>
    </row>
    <row r="14" spans="1:6" ht="15" thickBot="1" x14ac:dyDescent="0.35">
      <c r="A14" s="431">
        <v>10</v>
      </c>
      <c r="B14" s="434" t="s">
        <v>407</v>
      </c>
      <c r="C14" s="468" t="s">
        <v>805</v>
      </c>
      <c r="D14" s="433" t="s">
        <v>406</v>
      </c>
      <c r="E14" s="429" t="s">
        <v>764</v>
      </c>
      <c r="F14" s="425">
        <v>31</v>
      </c>
    </row>
    <row r="15" spans="1:6" x14ac:dyDescent="0.3">
      <c r="A15" s="431">
        <v>11</v>
      </c>
      <c r="B15" s="434" t="s">
        <v>408</v>
      </c>
      <c r="C15" s="432" t="s">
        <v>233</v>
      </c>
      <c r="D15" s="433" t="s">
        <v>409</v>
      </c>
      <c r="E15" s="429" t="s">
        <v>764</v>
      </c>
      <c r="F15" s="425">
        <v>30</v>
      </c>
    </row>
    <row r="16" spans="1:6" x14ac:dyDescent="0.3">
      <c r="A16" s="431">
        <v>12</v>
      </c>
      <c r="B16" s="432" t="s">
        <v>410</v>
      </c>
      <c r="C16" s="432" t="s">
        <v>411</v>
      </c>
      <c r="D16" s="433" t="s">
        <v>412</v>
      </c>
      <c r="E16" s="429" t="s">
        <v>766</v>
      </c>
      <c r="F16" s="425">
        <v>11</v>
      </c>
    </row>
    <row r="17" spans="1:6" ht="28.8" x14ac:dyDescent="0.3">
      <c r="A17" s="431">
        <v>13</v>
      </c>
      <c r="B17" s="435" t="s">
        <v>415</v>
      </c>
      <c r="C17" s="432" t="s">
        <v>413</v>
      </c>
      <c r="D17" s="433" t="s">
        <v>414</v>
      </c>
      <c r="E17" s="429" t="s">
        <v>766</v>
      </c>
      <c r="F17" s="425">
        <v>13</v>
      </c>
    </row>
    <row r="18" spans="1:6" x14ac:dyDescent="0.3">
      <c r="A18" s="431">
        <v>14</v>
      </c>
      <c r="B18" s="432" t="s">
        <v>416</v>
      </c>
      <c r="C18" s="432" t="s">
        <v>388</v>
      </c>
      <c r="D18" s="433" t="s">
        <v>418</v>
      </c>
      <c r="E18" s="429" t="s">
        <v>767</v>
      </c>
      <c r="F18" s="425">
        <v>7</v>
      </c>
    </row>
    <row r="19" spans="1:6" x14ac:dyDescent="0.3">
      <c r="A19" s="431">
        <v>15</v>
      </c>
      <c r="B19" s="432" t="s">
        <v>421</v>
      </c>
      <c r="C19" s="432" t="s">
        <v>419</v>
      </c>
      <c r="D19" s="433" t="s">
        <v>420</v>
      </c>
      <c r="E19" s="429" t="s">
        <v>768</v>
      </c>
      <c r="F19" s="425">
        <v>6</v>
      </c>
    </row>
    <row r="20" spans="1:6" x14ac:dyDescent="0.3">
      <c r="A20" s="431">
        <v>16</v>
      </c>
      <c r="B20" s="432" t="s">
        <v>422</v>
      </c>
      <c r="C20" s="432" t="s">
        <v>423</v>
      </c>
      <c r="D20" s="433" t="s">
        <v>424</v>
      </c>
      <c r="E20" s="429" t="s">
        <v>769</v>
      </c>
      <c r="F20" s="425">
        <v>14</v>
      </c>
    </row>
    <row r="21" spans="1:6" x14ac:dyDescent="0.3">
      <c r="A21" s="431">
        <v>17</v>
      </c>
      <c r="B21" s="432" t="s">
        <v>760</v>
      </c>
      <c r="C21" s="432" t="s">
        <v>425</v>
      </c>
      <c r="D21" s="433" t="s">
        <v>426</v>
      </c>
      <c r="E21" s="429" t="s">
        <v>770</v>
      </c>
      <c r="F21" s="425"/>
    </row>
    <row r="22" spans="1:6" x14ac:dyDescent="0.3">
      <c r="A22" s="431">
        <v>18</v>
      </c>
      <c r="B22" s="432" t="s">
        <v>427</v>
      </c>
      <c r="C22" s="432" t="s">
        <v>233</v>
      </c>
      <c r="D22" s="433" t="s">
        <v>428</v>
      </c>
      <c r="E22" s="429" t="s">
        <v>770</v>
      </c>
      <c r="F22" s="425"/>
    </row>
    <row r="23" spans="1:6" x14ac:dyDescent="0.3">
      <c r="A23" s="431">
        <v>19</v>
      </c>
      <c r="B23" s="432" t="s">
        <v>429</v>
      </c>
      <c r="C23" s="432" t="s">
        <v>609</v>
      </c>
      <c r="D23" s="433" t="s">
        <v>430</v>
      </c>
      <c r="E23" s="429" t="s">
        <v>770</v>
      </c>
      <c r="F23" s="425"/>
    </row>
    <row r="24" spans="1:6" x14ac:dyDescent="0.3">
      <c r="A24" s="431">
        <v>20</v>
      </c>
      <c r="B24" s="432" t="s">
        <v>431</v>
      </c>
      <c r="C24" s="432" t="s">
        <v>432</v>
      </c>
      <c r="D24" s="433" t="s">
        <v>433</v>
      </c>
      <c r="E24" s="429" t="s">
        <v>770</v>
      </c>
      <c r="F24" s="425"/>
    </row>
    <row r="25" spans="1:6" x14ac:dyDescent="0.3">
      <c r="A25" s="431">
        <v>21</v>
      </c>
      <c r="B25" s="432" t="s">
        <v>434</v>
      </c>
      <c r="C25" s="432" t="s">
        <v>419</v>
      </c>
      <c r="D25" s="433" t="s">
        <v>435</v>
      </c>
      <c r="E25" s="429" t="s">
        <v>770</v>
      </c>
      <c r="F25" s="425"/>
    </row>
  </sheetData>
  <phoneticPr fontId="1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3">
    <pageSetUpPr fitToPage="1"/>
  </sheetPr>
  <dimension ref="A1:S80"/>
  <sheetViews>
    <sheetView zoomScale="85" zoomScaleNormal="85" workbookViewId="0">
      <pane ySplit="2" topLeftCell="A57" activePane="bottomLeft" state="frozen"/>
      <selection pane="bottomLeft" activeCell="B74" sqref="B74"/>
    </sheetView>
  </sheetViews>
  <sheetFormatPr defaultColWidth="8.6640625" defaultRowHeight="17.399999999999999" customHeight="1" x14ac:dyDescent="0.3"/>
  <cols>
    <col min="1" max="1" width="4.109375" style="138" customWidth="1"/>
    <col min="2" max="2" width="58.6640625" style="137" customWidth="1"/>
    <col min="3" max="3" width="18.109375" style="138" customWidth="1"/>
    <col min="4" max="4" width="33.33203125" style="358" customWidth="1"/>
    <col min="5" max="5" width="23.33203125" style="139" customWidth="1"/>
    <col min="6" max="6" width="20.33203125" style="138" customWidth="1"/>
    <col min="7" max="8" width="20.33203125" style="139" customWidth="1"/>
    <col min="9" max="9" width="20.33203125" style="138" customWidth="1"/>
    <col min="10" max="10" width="12.88671875" style="138" customWidth="1"/>
    <col min="11" max="12" width="18.88671875" style="138" customWidth="1"/>
    <col min="13" max="13" width="28.5546875" style="138" customWidth="1"/>
    <col min="14" max="14" width="20" style="138" customWidth="1"/>
    <col min="15" max="15" width="21.109375" style="138" customWidth="1"/>
    <col min="16" max="16" width="20.88671875" style="138" customWidth="1"/>
    <col min="17" max="17" width="12.33203125" style="138" customWidth="1"/>
    <col min="18" max="16384" width="8.6640625" style="138"/>
  </cols>
  <sheetData>
    <row r="1" spans="1:19" ht="17.399999999999999" customHeight="1" x14ac:dyDescent="0.3">
      <c r="A1" s="136" t="s">
        <v>0</v>
      </c>
    </row>
    <row r="2" spans="1:19" s="146" customFormat="1" ht="70.5" customHeight="1" x14ac:dyDescent="0.3">
      <c r="A2" s="140" t="s">
        <v>2</v>
      </c>
      <c r="B2" s="141" t="s">
        <v>461</v>
      </c>
      <c r="C2" s="140" t="s">
        <v>3</v>
      </c>
      <c r="D2" s="140" t="s">
        <v>4</v>
      </c>
      <c r="E2" s="142" t="s">
        <v>5</v>
      </c>
      <c r="F2" s="143" t="s">
        <v>746</v>
      </c>
      <c r="G2" s="142" t="s">
        <v>744</v>
      </c>
      <c r="H2" s="253" t="s">
        <v>615</v>
      </c>
      <c r="I2" s="144" t="s">
        <v>616</v>
      </c>
      <c r="J2" s="140" t="s">
        <v>6</v>
      </c>
      <c r="K2" s="140" t="s">
        <v>7</v>
      </c>
      <c r="L2" s="145" t="s">
        <v>8</v>
      </c>
      <c r="M2" s="145" t="s">
        <v>9</v>
      </c>
      <c r="N2" s="145" t="s">
        <v>10</v>
      </c>
      <c r="O2" s="145" t="s">
        <v>639</v>
      </c>
      <c r="P2" s="145" t="s">
        <v>11</v>
      </c>
      <c r="Q2" s="140" t="s">
        <v>12</v>
      </c>
      <c r="R2" s="140" t="s">
        <v>13</v>
      </c>
      <c r="S2" s="146" t="s">
        <v>131</v>
      </c>
    </row>
    <row r="3" spans="1:19" ht="17.399999999999999" customHeight="1" x14ac:dyDescent="0.3">
      <c r="A3" s="147"/>
      <c r="B3" s="148" t="s">
        <v>76</v>
      </c>
      <c r="C3" s="147"/>
      <c r="D3" s="359"/>
      <c r="E3" s="149"/>
      <c r="F3" s="150"/>
      <c r="G3" s="149"/>
      <c r="H3" s="149"/>
      <c r="I3" s="151"/>
      <c r="J3" s="147"/>
      <c r="K3" s="147"/>
      <c r="L3" s="147"/>
      <c r="M3" s="147"/>
      <c r="N3" s="147"/>
      <c r="O3" s="147"/>
      <c r="P3" s="147"/>
      <c r="Q3" s="147"/>
      <c r="R3" s="147"/>
    </row>
    <row r="4" spans="1:19" ht="17.399999999999999" customHeight="1" x14ac:dyDescent="0.3">
      <c r="A4" s="152">
        <v>1</v>
      </c>
      <c r="B4" s="153" t="s">
        <v>49</v>
      </c>
      <c r="C4" s="152">
        <v>1992</v>
      </c>
      <c r="D4" s="222" t="s">
        <v>58</v>
      </c>
      <c r="E4" s="128">
        <v>2914965.74</v>
      </c>
      <c r="F4" s="154">
        <v>1041.5999999999999</v>
      </c>
      <c r="G4" s="255">
        <v>5100</v>
      </c>
      <c r="H4" s="255">
        <f>F4*G4</f>
        <v>5312160</v>
      </c>
      <c r="I4" s="155" t="s">
        <v>614</v>
      </c>
      <c r="J4" s="156">
        <v>2</v>
      </c>
      <c r="K4" s="152" t="s">
        <v>88</v>
      </c>
      <c r="L4" s="152" t="s">
        <v>84</v>
      </c>
      <c r="M4" s="152" t="s">
        <v>85</v>
      </c>
      <c r="N4" s="152" t="s">
        <v>86</v>
      </c>
      <c r="O4" s="152" t="s">
        <v>83</v>
      </c>
      <c r="P4" s="152" t="s">
        <v>90</v>
      </c>
      <c r="Q4" s="152" t="s">
        <v>90</v>
      </c>
      <c r="R4" s="152" t="s">
        <v>22</v>
      </c>
    </row>
    <row r="5" spans="1:19" ht="17.399999999999999" customHeight="1" x14ac:dyDescent="0.3">
      <c r="A5" s="152">
        <v>2</v>
      </c>
      <c r="B5" s="153" t="s">
        <v>50</v>
      </c>
      <c r="C5" s="152">
        <v>1975</v>
      </c>
      <c r="D5" s="222" t="s">
        <v>80</v>
      </c>
      <c r="E5" s="157">
        <v>1161206.43</v>
      </c>
      <c r="F5" s="154">
        <v>348.52</v>
      </c>
      <c r="G5" s="255">
        <v>5100</v>
      </c>
      <c r="H5" s="255">
        <f>F5*G5</f>
        <v>1777452</v>
      </c>
      <c r="I5" s="155" t="s">
        <v>614</v>
      </c>
      <c r="J5" s="156">
        <v>2</v>
      </c>
      <c r="K5" s="152" t="s">
        <v>87</v>
      </c>
      <c r="L5" s="152" t="s">
        <v>81</v>
      </c>
      <c r="M5" s="152" t="s">
        <v>624</v>
      </c>
      <c r="N5" s="152" t="s">
        <v>82</v>
      </c>
      <c r="O5" s="152" t="s">
        <v>83</v>
      </c>
      <c r="P5" s="152" t="s">
        <v>90</v>
      </c>
      <c r="Q5" s="152" t="s">
        <v>90</v>
      </c>
      <c r="R5" s="152" t="s">
        <v>22</v>
      </c>
    </row>
    <row r="6" spans="1:19" ht="17.399999999999999" customHeight="1" x14ac:dyDescent="0.3">
      <c r="A6" s="152">
        <v>3</v>
      </c>
      <c r="B6" s="153" t="s">
        <v>51</v>
      </c>
      <c r="C6" s="152">
        <v>1975</v>
      </c>
      <c r="D6" s="222" t="s">
        <v>59</v>
      </c>
      <c r="E6" s="157">
        <v>541504.89</v>
      </c>
      <c r="F6" s="154">
        <v>87</v>
      </c>
      <c r="G6" s="255">
        <v>5100</v>
      </c>
      <c r="H6" s="255">
        <f>F6*G6</f>
        <v>443700</v>
      </c>
      <c r="I6" s="155" t="s">
        <v>614</v>
      </c>
      <c r="J6" s="156">
        <v>2</v>
      </c>
      <c r="K6" s="152" t="s">
        <v>89</v>
      </c>
      <c r="L6" s="152" t="s">
        <v>81</v>
      </c>
      <c r="M6" s="152" t="s">
        <v>85</v>
      </c>
      <c r="N6" s="152" t="s">
        <v>86</v>
      </c>
      <c r="O6" s="152" t="s">
        <v>83</v>
      </c>
      <c r="P6" s="152" t="s">
        <v>90</v>
      </c>
      <c r="Q6" s="152" t="s">
        <v>90</v>
      </c>
      <c r="R6" s="152" t="s">
        <v>22</v>
      </c>
    </row>
    <row r="7" spans="1:19" ht="17.399999999999999" customHeight="1" x14ac:dyDescent="0.3">
      <c r="A7" s="152">
        <v>4</v>
      </c>
      <c r="B7" s="153" t="s">
        <v>52</v>
      </c>
      <c r="C7" s="152"/>
      <c r="D7" s="351" t="s">
        <v>609</v>
      </c>
      <c r="E7" s="157">
        <v>1546748.03</v>
      </c>
      <c r="F7" s="158"/>
      <c r="G7" s="255"/>
      <c r="H7" s="157">
        <v>1546748.03</v>
      </c>
      <c r="I7" s="155" t="s">
        <v>613</v>
      </c>
      <c r="J7" s="156"/>
      <c r="K7" s="156"/>
      <c r="L7" s="152"/>
      <c r="M7" s="152"/>
      <c r="N7" s="152"/>
      <c r="O7" s="156"/>
      <c r="P7" s="156"/>
      <c r="Q7" s="156"/>
      <c r="R7" s="156"/>
    </row>
    <row r="8" spans="1:19" ht="17.399999999999999" customHeight="1" x14ac:dyDescent="0.3">
      <c r="A8" s="152">
        <v>5</v>
      </c>
      <c r="B8" s="153" t="s">
        <v>53</v>
      </c>
      <c r="C8" s="152"/>
      <c r="D8" s="222" t="s">
        <v>61</v>
      </c>
      <c r="E8" s="157">
        <v>112735.47</v>
      </c>
      <c r="F8" s="158"/>
      <c r="G8" s="255"/>
      <c r="H8" s="157">
        <v>112735.47</v>
      </c>
      <c r="I8" s="155" t="s">
        <v>613</v>
      </c>
      <c r="J8" s="156"/>
      <c r="K8" s="156"/>
      <c r="L8" s="152"/>
      <c r="M8" s="152"/>
      <c r="N8" s="156"/>
      <c r="O8" s="156"/>
      <c r="P8" s="156"/>
      <c r="Q8" s="156"/>
      <c r="R8" s="156"/>
    </row>
    <row r="9" spans="1:19" ht="17.25" customHeight="1" x14ac:dyDescent="0.3">
      <c r="A9" s="152">
        <v>7</v>
      </c>
      <c r="B9" s="153" t="s">
        <v>55</v>
      </c>
      <c r="C9" s="152"/>
      <c r="D9" s="222" t="s">
        <v>62</v>
      </c>
      <c r="E9" s="157">
        <v>659817.74</v>
      </c>
      <c r="F9" s="158"/>
      <c r="G9" s="255"/>
      <c r="H9" s="157">
        <v>659817.74</v>
      </c>
      <c r="I9" s="155" t="s">
        <v>613</v>
      </c>
      <c r="J9" s="156"/>
      <c r="K9" s="156"/>
      <c r="L9" s="152"/>
      <c r="M9" s="152"/>
      <c r="N9" s="156"/>
      <c r="O9" s="156"/>
      <c r="P9" s="156"/>
      <c r="Q9" s="156"/>
      <c r="R9" s="156"/>
    </row>
    <row r="10" spans="1:19" ht="17.399999999999999" customHeight="1" x14ac:dyDescent="0.3">
      <c r="A10" s="152">
        <v>8</v>
      </c>
      <c r="B10" s="153" t="s">
        <v>56</v>
      </c>
      <c r="C10" s="152"/>
      <c r="D10" s="222" t="s">
        <v>62</v>
      </c>
      <c r="E10" s="157">
        <v>273094.05</v>
      </c>
      <c r="F10" s="158"/>
      <c r="G10" s="255"/>
      <c r="H10" s="157">
        <v>273094.05</v>
      </c>
      <c r="I10" s="155" t="s">
        <v>613</v>
      </c>
      <c r="J10" s="156"/>
      <c r="K10" s="156"/>
      <c r="L10" s="152"/>
      <c r="M10" s="152"/>
      <c r="N10" s="156"/>
      <c r="O10" s="156"/>
      <c r="P10" s="156"/>
      <c r="Q10" s="156"/>
      <c r="R10" s="156"/>
    </row>
    <row r="11" spans="1:19" ht="17.399999999999999" customHeight="1" x14ac:dyDescent="0.3">
      <c r="A11" s="152">
        <v>9</v>
      </c>
      <c r="B11" s="153" t="s">
        <v>57</v>
      </c>
      <c r="C11" s="156"/>
      <c r="D11" s="222" t="s">
        <v>64</v>
      </c>
      <c r="E11" s="157">
        <v>326228.98</v>
      </c>
      <c r="F11" s="158"/>
      <c r="G11" s="255"/>
      <c r="H11" s="157">
        <v>326228.98</v>
      </c>
      <c r="I11" s="155" t="s">
        <v>613</v>
      </c>
      <c r="J11" s="156"/>
      <c r="K11" s="156"/>
      <c r="L11" s="152"/>
      <c r="M11" s="152"/>
      <c r="N11" s="156"/>
      <c r="O11" s="156"/>
      <c r="P11" s="156"/>
      <c r="Q11" s="156"/>
      <c r="R11" s="156"/>
    </row>
    <row r="12" spans="1:19" ht="17.399999999999999" customHeight="1" x14ac:dyDescent="0.3">
      <c r="A12" s="152">
        <v>10</v>
      </c>
      <c r="B12" s="153" t="s">
        <v>65</v>
      </c>
      <c r="C12" s="156"/>
      <c r="D12" s="222" t="s">
        <v>66</v>
      </c>
      <c r="E12" s="157">
        <v>78553.42</v>
      </c>
      <c r="F12" s="158"/>
      <c r="G12" s="255"/>
      <c r="H12" s="157">
        <v>78553.42</v>
      </c>
      <c r="I12" s="155" t="s">
        <v>613</v>
      </c>
      <c r="J12" s="156"/>
      <c r="K12" s="156"/>
      <c r="L12" s="156"/>
      <c r="M12" s="156"/>
      <c r="N12" s="156"/>
      <c r="O12" s="156"/>
      <c r="P12" s="156"/>
      <c r="Q12" s="156"/>
      <c r="R12" s="156"/>
    </row>
    <row r="13" spans="1:19" ht="17.399999999999999" customHeight="1" x14ac:dyDescent="0.3">
      <c r="A13" s="152">
        <v>11</v>
      </c>
      <c r="B13" s="159" t="s">
        <v>67</v>
      </c>
      <c r="C13" s="156"/>
      <c r="D13" s="222" t="s">
        <v>68</v>
      </c>
      <c r="E13" s="157">
        <v>36657</v>
      </c>
      <c r="F13" s="158"/>
      <c r="G13" s="255"/>
      <c r="H13" s="157">
        <v>36657</v>
      </c>
      <c r="I13" s="155" t="s">
        <v>613</v>
      </c>
      <c r="J13" s="156"/>
      <c r="K13" s="156"/>
      <c r="L13" s="156"/>
      <c r="M13" s="156"/>
      <c r="N13" s="156"/>
      <c r="O13" s="156"/>
      <c r="P13" s="156"/>
      <c r="Q13" s="156"/>
      <c r="R13" s="156"/>
    </row>
    <row r="14" spans="1:19" ht="17.399999999999999" customHeight="1" x14ac:dyDescent="0.3">
      <c r="A14" s="152">
        <v>12</v>
      </c>
      <c r="B14" s="159" t="s">
        <v>69</v>
      </c>
      <c r="C14" s="152"/>
      <c r="D14" s="222" t="s">
        <v>64</v>
      </c>
      <c r="E14" s="157">
        <v>317951.99</v>
      </c>
      <c r="F14" s="158"/>
      <c r="G14" s="255"/>
      <c r="H14" s="157">
        <v>317951.99</v>
      </c>
      <c r="I14" s="155" t="s">
        <v>613</v>
      </c>
      <c r="J14" s="156"/>
      <c r="K14" s="156"/>
      <c r="L14" s="156"/>
      <c r="M14" s="156"/>
      <c r="N14" s="156"/>
      <c r="O14" s="156"/>
      <c r="P14" s="156"/>
      <c r="Q14" s="156"/>
      <c r="R14" s="156"/>
    </row>
    <row r="15" spans="1:19" ht="17.399999999999999" customHeight="1" x14ac:dyDescent="0.3">
      <c r="A15" s="152">
        <v>13</v>
      </c>
      <c r="B15" s="159" t="s">
        <v>70</v>
      </c>
      <c r="C15" s="152"/>
      <c r="D15" s="222" t="s">
        <v>71</v>
      </c>
      <c r="E15" s="157">
        <v>309286.08</v>
      </c>
      <c r="F15" s="158" t="s">
        <v>1</v>
      </c>
      <c r="G15" s="255"/>
      <c r="H15" s="157">
        <v>309286.08</v>
      </c>
      <c r="I15" s="155" t="s">
        <v>613</v>
      </c>
      <c r="J15" s="156"/>
      <c r="K15" s="156"/>
      <c r="L15" s="156"/>
      <c r="M15" s="156"/>
      <c r="N15" s="156"/>
      <c r="O15" s="156"/>
      <c r="P15" s="156"/>
      <c r="Q15" s="156"/>
      <c r="R15" s="156"/>
    </row>
    <row r="16" spans="1:19" ht="17.399999999999999" customHeight="1" x14ac:dyDescent="0.3">
      <c r="A16" s="152">
        <v>14</v>
      </c>
      <c r="B16" s="159" t="s">
        <v>72</v>
      </c>
      <c r="C16" s="156"/>
      <c r="D16" s="222" t="s">
        <v>74</v>
      </c>
      <c r="E16" s="157">
        <v>5108</v>
      </c>
      <c r="F16" s="158"/>
      <c r="G16" s="255"/>
      <c r="H16" s="157">
        <v>5108</v>
      </c>
      <c r="I16" s="155" t="s">
        <v>613</v>
      </c>
      <c r="J16" s="156"/>
      <c r="K16" s="156"/>
      <c r="L16" s="156"/>
      <c r="M16" s="156"/>
      <c r="N16" s="156"/>
      <c r="O16" s="156"/>
      <c r="P16" s="156"/>
      <c r="Q16" s="156"/>
      <c r="R16" s="156"/>
    </row>
    <row r="17" spans="1:18" ht="17.399999999999999" customHeight="1" x14ac:dyDescent="0.3">
      <c r="A17" s="152">
        <v>15</v>
      </c>
      <c r="B17" s="159" t="s">
        <v>73</v>
      </c>
      <c r="C17" s="156"/>
      <c r="D17" s="222" t="s">
        <v>75</v>
      </c>
      <c r="E17" s="157">
        <v>12296</v>
      </c>
      <c r="F17" s="158"/>
      <c r="G17" s="255"/>
      <c r="H17" s="157">
        <v>12296</v>
      </c>
      <c r="I17" s="155" t="s">
        <v>613</v>
      </c>
      <c r="J17" s="156"/>
      <c r="K17" s="156"/>
      <c r="L17" s="156"/>
      <c r="M17" s="156"/>
      <c r="N17" s="156"/>
      <c r="O17" s="156"/>
      <c r="P17" s="156"/>
      <c r="Q17" s="156"/>
      <c r="R17" s="156"/>
    </row>
    <row r="18" spans="1:18" ht="17.399999999999999" customHeight="1" x14ac:dyDescent="0.3">
      <c r="A18" s="152">
        <v>16</v>
      </c>
      <c r="B18" s="153" t="s">
        <v>79</v>
      </c>
      <c r="C18" s="156"/>
      <c r="D18" s="222" t="s">
        <v>77</v>
      </c>
      <c r="E18" s="129">
        <v>431</v>
      </c>
      <c r="F18" s="160"/>
      <c r="G18" s="255"/>
      <c r="H18" s="250">
        <v>431</v>
      </c>
      <c r="I18" s="161" t="s">
        <v>613</v>
      </c>
      <c r="J18" s="162"/>
      <c r="K18" s="162"/>
      <c r="L18" s="162"/>
      <c r="M18" s="162"/>
      <c r="N18" s="162"/>
      <c r="O18" s="162"/>
      <c r="P18" s="162"/>
      <c r="Q18" s="162"/>
      <c r="R18" s="162"/>
    </row>
    <row r="19" spans="1:18" ht="17.399999999999999" customHeight="1" x14ac:dyDescent="0.3">
      <c r="A19" s="152">
        <v>17</v>
      </c>
      <c r="B19" s="153" t="s">
        <v>386</v>
      </c>
      <c r="C19" s="156">
        <v>2022</v>
      </c>
      <c r="D19" s="222" t="s">
        <v>387</v>
      </c>
      <c r="E19" s="129">
        <v>2920885.24</v>
      </c>
      <c r="F19" s="160"/>
      <c r="G19" s="255"/>
      <c r="H19" s="250">
        <v>2920885.24</v>
      </c>
      <c r="I19" s="161" t="s">
        <v>613</v>
      </c>
      <c r="J19" s="162"/>
      <c r="K19" s="464" t="s">
        <v>625</v>
      </c>
      <c r="L19" s="464"/>
      <c r="M19" s="464"/>
      <c r="N19" s="464"/>
      <c r="O19" s="464"/>
      <c r="P19" s="464"/>
      <c r="Q19" s="464"/>
      <c r="R19" s="464"/>
    </row>
    <row r="20" spans="1:18" ht="17.399999999999999" customHeight="1" x14ac:dyDescent="0.3">
      <c r="A20" s="163">
        <v>18</v>
      </c>
      <c r="B20" s="164" t="s">
        <v>436</v>
      </c>
      <c r="C20" s="162"/>
      <c r="D20" s="125" t="s">
        <v>556</v>
      </c>
      <c r="E20" s="129">
        <v>14246773.77</v>
      </c>
      <c r="F20" s="160"/>
      <c r="G20" s="255"/>
      <c r="H20" s="250">
        <v>14246773.77</v>
      </c>
      <c r="I20" s="161" t="s">
        <v>613</v>
      </c>
      <c r="J20" s="165"/>
    </row>
    <row r="21" spans="1:18" ht="17.399999999999999" customHeight="1" x14ac:dyDescent="0.3">
      <c r="A21" s="163">
        <v>19</v>
      </c>
      <c r="B21" s="164" t="s">
        <v>555</v>
      </c>
      <c r="C21" s="162">
        <v>2008</v>
      </c>
      <c r="D21" s="352" t="s">
        <v>387</v>
      </c>
      <c r="E21" s="130">
        <v>1108638.18</v>
      </c>
      <c r="F21" s="160"/>
      <c r="G21" s="343"/>
      <c r="H21" s="135">
        <v>1108638.18</v>
      </c>
      <c r="I21" s="161" t="s">
        <v>613</v>
      </c>
      <c r="J21" s="165"/>
    </row>
    <row r="22" spans="1:18" ht="17.399999999999999" customHeight="1" x14ac:dyDescent="0.3">
      <c r="A22" s="163">
        <v>20</v>
      </c>
      <c r="B22" s="164" t="s">
        <v>558</v>
      </c>
      <c r="C22" s="162">
        <v>2022</v>
      </c>
      <c r="D22" s="352" t="s">
        <v>71</v>
      </c>
      <c r="E22" s="130">
        <v>27136.1</v>
      </c>
      <c r="F22" s="160"/>
      <c r="G22" s="343"/>
      <c r="H22" s="135">
        <v>27136.1</v>
      </c>
      <c r="I22" s="161" t="s">
        <v>613</v>
      </c>
      <c r="J22" s="165"/>
    </row>
    <row r="23" spans="1:18" ht="17.399999999999999" customHeight="1" x14ac:dyDescent="0.3">
      <c r="A23" s="163">
        <v>21</v>
      </c>
      <c r="B23" s="131" t="s">
        <v>559</v>
      </c>
      <c r="C23" s="165">
        <v>2023</v>
      </c>
      <c r="D23" s="353" t="s">
        <v>560</v>
      </c>
      <c r="E23" s="132">
        <v>22140</v>
      </c>
      <c r="F23" s="160"/>
      <c r="G23" s="343"/>
      <c r="H23" s="135">
        <v>22140</v>
      </c>
      <c r="I23" s="161" t="s">
        <v>613</v>
      </c>
      <c r="J23" s="165"/>
    </row>
    <row r="24" spans="1:18" ht="17.399999999999999" customHeight="1" x14ac:dyDescent="0.3">
      <c r="A24" s="166">
        <v>22</v>
      </c>
      <c r="B24" s="167" t="s">
        <v>632</v>
      </c>
      <c r="C24" s="133">
        <v>2023</v>
      </c>
      <c r="D24" s="354" t="s">
        <v>71</v>
      </c>
      <c r="E24" s="251">
        <v>32902.5</v>
      </c>
      <c r="F24" s="134"/>
      <c r="G24" s="343"/>
      <c r="H24" s="135">
        <v>32902.5</v>
      </c>
      <c r="I24" s="161" t="s">
        <v>613</v>
      </c>
      <c r="J24" s="169"/>
      <c r="K24" s="165"/>
    </row>
    <row r="25" spans="1:18" ht="17.399999999999999" customHeight="1" x14ac:dyDescent="0.3">
      <c r="A25" s="166">
        <v>27</v>
      </c>
      <c r="B25" s="436" t="s">
        <v>633</v>
      </c>
      <c r="C25" s="168">
        <v>2024</v>
      </c>
      <c r="D25" s="355" t="s">
        <v>634</v>
      </c>
      <c r="E25" s="135">
        <v>101663.83</v>
      </c>
      <c r="F25" s="170"/>
      <c r="G25" s="343"/>
      <c r="H25" s="135">
        <v>101663.83</v>
      </c>
      <c r="I25" s="161" t="s">
        <v>613</v>
      </c>
      <c r="J25" s="165"/>
    </row>
    <row r="26" spans="1:18" ht="17.399999999999999" customHeight="1" x14ac:dyDescent="0.3">
      <c r="A26" s="166">
        <v>28</v>
      </c>
      <c r="B26" s="437" t="s">
        <v>633</v>
      </c>
      <c r="C26" s="168">
        <v>2024</v>
      </c>
      <c r="D26" s="167" t="s">
        <v>634</v>
      </c>
      <c r="E26" s="135">
        <v>83915</v>
      </c>
      <c r="F26" s="170"/>
      <c r="G26" s="343"/>
      <c r="H26" s="135">
        <v>83915</v>
      </c>
      <c r="I26" s="161" t="s">
        <v>613</v>
      </c>
      <c r="J26" s="165"/>
    </row>
    <row r="27" spans="1:18" ht="17.399999999999999" customHeight="1" x14ac:dyDescent="0.3">
      <c r="A27" s="166">
        <v>29</v>
      </c>
      <c r="B27" s="436" t="s">
        <v>635</v>
      </c>
      <c r="C27" s="168">
        <v>2023</v>
      </c>
      <c r="D27" s="355" t="s">
        <v>636</v>
      </c>
      <c r="E27" s="135">
        <v>108555</v>
      </c>
      <c r="F27" s="170"/>
      <c r="G27" s="343"/>
      <c r="H27" s="135">
        <v>108555</v>
      </c>
      <c r="I27" s="161" t="s">
        <v>613</v>
      </c>
      <c r="J27" s="165"/>
    </row>
    <row r="28" spans="1:18" ht="17.399999999999999" customHeight="1" x14ac:dyDescent="0.3">
      <c r="A28" s="166">
        <v>30</v>
      </c>
      <c r="B28" s="436" t="s">
        <v>637</v>
      </c>
      <c r="C28" s="168">
        <v>2024</v>
      </c>
      <c r="D28" s="355" t="s">
        <v>638</v>
      </c>
      <c r="E28" s="135">
        <v>76405.36</v>
      </c>
      <c r="F28" s="170"/>
      <c r="G28" s="343"/>
      <c r="H28" s="135">
        <v>76405.36</v>
      </c>
      <c r="I28" s="161" t="s">
        <v>613</v>
      </c>
      <c r="J28" s="165"/>
    </row>
    <row r="29" spans="1:18" ht="16.5" customHeight="1" x14ac:dyDescent="0.3">
      <c r="C29" s="165"/>
      <c r="E29" s="265"/>
      <c r="F29" s="171" t="s">
        <v>78</v>
      </c>
      <c r="G29" s="344"/>
      <c r="H29" s="344">
        <f>SUM(H4:H28)</f>
        <v>29941234.740000002</v>
      </c>
      <c r="I29" s="169"/>
      <c r="J29" s="165"/>
      <c r="K29" s="165"/>
      <c r="L29" s="165"/>
      <c r="M29" s="165"/>
      <c r="N29" s="165"/>
      <c r="O29" s="165"/>
      <c r="P29" s="165"/>
      <c r="Q29" s="165"/>
      <c r="R29" s="165"/>
    </row>
    <row r="30" spans="1:18" ht="17.399999999999999" customHeight="1" x14ac:dyDescent="0.3">
      <c r="A30" s="172"/>
      <c r="B30" s="173" t="s">
        <v>94</v>
      </c>
      <c r="C30" s="174"/>
      <c r="D30" s="360"/>
      <c r="E30" s="175"/>
      <c r="F30" s="176"/>
      <c r="G30" s="345"/>
      <c r="H30" s="345"/>
      <c r="I30" s="177"/>
      <c r="J30" s="174"/>
      <c r="K30" s="174"/>
      <c r="L30" s="174"/>
      <c r="M30" s="174"/>
      <c r="N30" s="174"/>
      <c r="O30" s="174"/>
      <c r="P30" s="174"/>
      <c r="Q30" s="174"/>
      <c r="R30" s="178"/>
    </row>
    <row r="31" spans="1:18" ht="17.399999999999999" customHeight="1" x14ac:dyDescent="0.3">
      <c r="A31" s="166">
        <v>1</v>
      </c>
      <c r="B31" s="437" t="s">
        <v>14</v>
      </c>
      <c r="C31" s="179" t="s">
        <v>15</v>
      </c>
      <c r="D31" s="356" t="s">
        <v>16</v>
      </c>
      <c r="E31" s="180">
        <v>1329254.33</v>
      </c>
      <c r="F31" s="181">
        <v>287.75</v>
      </c>
      <c r="G31" s="329"/>
      <c r="H31" s="180">
        <v>1329254.33</v>
      </c>
      <c r="I31" s="182" t="s">
        <v>627</v>
      </c>
      <c r="J31" s="179">
        <v>4</v>
      </c>
      <c r="K31" s="183" t="s">
        <v>17</v>
      </c>
      <c r="L31" s="179" t="s">
        <v>626</v>
      </c>
      <c r="M31" s="179" t="s">
        <v>18</v>
      </c>
      <c r="N31" s="179" t="s">
        <v>19</v>
      </c>
      <c r="O31" s="179" t="s">
        <v>20</v>
      </c>
      <c r="P31" s="179" t="s">
        <v>21</v>
      </c>
      <c r="Q31" s="179" t="s">
        <v>21</v>
      </c>
      <c r="R31" s="179" t="s">
        <v>22</v>
      </c>
    </row>
    <row r="32" spans="1:18" ht="17.399999999999999" customHeight="1" x14ac:dyDescent="0.3">
      <c r="A32" s="166">
        <v>2</v>
      </c>
      <c r="B32" s="437" t="s">
        <v>23</v>
      </c>
      <c r="C32" s="184" t="s">
        <v>24</v>
      </c>
      <c r="D32" s="357" t="s">
        <v>25</v>
      </c>
      <c r="E32" s="185">
        <v>1062851.03</v>
      </c>
      <c r="F32" s="186">
        <v>705.9</v>
      </c>
      <c r="G32" s="255">
        <f>H32/F32</f>
        <v>5500</v>
      </c>
      <c r="H32" s="250">
        <v>3882450</v>
      </c>
      <c r="I32" s="161" t="s">
        <v>614</v>
      </c>
      <c r="J32" s="184">
        <v>2</v>
      </c>
      <c r="K32" s="187" t="s">
        <v>17</v>
      </c>
      <c r="L32" s="184" t="s">
        <v>626</v>
      </c>
      <c r="M32" s="184" t="s">
        <v>18</v>
      </c>
      <c r="N32" s="184" t="s">
        <v>19</v>
      </c>
      <c r="O32" s="184" t="s">
        <v>20</v>
      </c>
      <c r="P32" s="184" t="s">
        <v>21</v>
      </c>
      <c r="Q32" s="184" t="s">
        <v>21</v>
      </c>
      <c r="R32" s="184" t="s">
        <v>22</v>
      </c>
    </row>
    <row r="33" spans="1:19" ht="17.399999999999999" customHeight="1" x14ac:dyDescent="0.3">
      <c r="A33" s="166">
        <v>3</v>
      </c>
      <c r="B33" s="437" t="s">
        <v>26</v>
      </c>
      <c r="C33" s="184" t="s">
        <v>27</v>
      </c>
      <c r="D33" s="357" t="s">
        <v>28</v>
      </c>
      <c r="E33" s="185">
        <v>1539975.58</v>
      </c>
      <c r="F33" s="186">
        <v>401.96</v>
      </c>
      <c r="G33" s="255">
        <f>H33/F33</f>
        <v>4400</v>
      </c>
      <c r="H33" s="250">
        <v>1768624</v>
      </c>
      <c r="I33" s="161" t="s">
        <v>614</v>
      </c>
      <c r="J33" s="184">
        <v>2</v>
      </c>
      <c r="K33" s="187" t="s">
        <v>17</v>
      </c>
      <c r="L33" s="184" t="s">
        <v>29</v>
      </c>
      <c r="M33" s="184" t="s">
        <v>18</v>
      </c>
      <c r="N33" s="184" t="s">
        <v>19</v>
      </c>
      <c r="O33" s="184" t="s">
        <v>30</v>
      </c>
      <c r="P33" s="184" t="s">
        <v>22</v>
      </c>
      <c r="Q33" s="184" t="s">
        <v>21</v>
      </c>
      <c r="R33" s="184" t="s">
        <v>22</v>
      </c>
    </row>
    <row r="34" spans="1:19" ht="17.399999999999999" customHeight="1" x14ac:dyDescent="0.3">
      <c r="E34" s="244"/>
      <c r="F34" s="188" t="s">
        <v>78</v>
      </c>
      <c r="G34" s="344"/>
      <c r="H34" s="344">
        <f>SUM(H31:H33)</f>
        <v>6980328.3300000001</v>
      </c>
      <c r="I34" s="169"/>
      <c r="K34" s="189"/>
    </row>
    <row r="35" spans="1:19" ht="17.399999999999999" customHeight="1" x14ac:dyDescent="0.3">
      <c r="A35" s="172"/>
      <c r="B35" s="173" t="s">
        <v>91</v>
      </c>
      <c r="C35" s="174"/>
      <c r="D35" s="360"/>
      <c r="E35" s="175"/>
      <c r="F35" s="176"/>
      <c r="G35" s="345"/>
      <c r="H35" s="345"/>
      <c r="I35" s="190"/>
      <c r="J35" s="174"/>
      <c r="K35" s="174"/>
      <c r="L35" s="174"/>
      <c r="M35" s="174"/>
      <c r="N35" s="174"/>
      <c r="O35" s="174"/>
      <c r="P35" s="174"/>
      <c r="Q35" s="174"/>
      <c r="R35" s="178"/>
    </row>
    <row r="36" spans="1:19" ht="17.399999999999999" customHeight="1" x14ac:dyDescent="0.25">
      <c r="A36" s="179">
        <v>1</v>
      </c>
      <c r="B36" s="438" t="s">
        <v>93</v>
      </c>
      <c r="C36" s="179">
        <v>2006</v>
      </c>
      <c r="D36" s="356" t="s">
        <v>63</v>
      </c>
      <c r="E36" s="180">
        <v>738101.62</v>
      </c>
      <c r="F36" s="192">
        <v>217.5</v>
      </c>
      <c r="G36" s="255">
        <f>H36/F36</f>
        <v>5500</v>
      </c>
      <c r="H36" s="250">
        <v>1196250</v>
      </c>
      <c r="I36" s="193" t="s">
        <v>614</v>
      </c>
      <c r="J36" s="179">
        <v>2</v>
      </c>
      <c r="K36" s="194" t="s">
        <v>92</v>
      </c>
      <c r="L36" s="389" t="s">
        <v>147</v>
      </c>
      <c r="M36" s="389" t="s">
        <v>18</v>
      </c>
      <c r="N36" s="389" t="s">
        <v>130</v>
      </c>
      <c r="O36" s="389" t="s">
        <v>20</v>
      </c>
      <c r="P36" s="390" t="s">
        <v>90</v>
      </c>
      <c r="Q36" s="389" t="s">
        <v>90</v>
      </c>
      <c r="R36" s="389" t="s">
        <v>102</v>
      </c>
      <c r="S36" s="389" t="s">
        <v>102</v>
      </c>
    </row>
    <row r="37" spans="1:19" ht="17.399999999999999" customHeight="1" x14ac:dyDescent="0.3">
      <c r="E37" s="244"/>
      <c r="F37" s="188" t="s">
        <v>78</v>
      </c>
      <c r="G37" s="344"/>
      <c r="H37" s="344">
        <f>SUM(H36)</f>
        <v>1196250</v>
      </c>
      <c r="I37" s="169"/>
      <c r="K37" s="189"/>
    </row>
    <row r="38" spans="1:19" ht="17.399999999999999" customHeight="1" x14ac:dyDescent="0.3">
      <c r="A38" s="172"/>
      <c r="B38" s="173" t="s">
        <v>95</v>
      </c>
      <c r="C38" s="174"/>
      <c r="D38" s="360"/>
      <c r="E38" s="175"/>
      <c r="F38" s="176"/>
      <c r="G38" s="345"/>
      <c r="H38" s="345"/>
      <c r="I38" s="190"/>
      <c r="J38" s="174"/>
      <c r="K38" s="174"/>
      <c r="L38" s="174"/>
      <c r="M38" s="174"/>
      <c r="N38" s="174"/>
      <c r="O38" s="174"/>
      <c r="P38" s="174"/>
      <c r="Q38" s="174"/>
      <c r="R38" s="178"/>
    </row>
    <row r="39" spans="1:19" ht="55.5" customHeight="1" x14ac:dyDescent="0.3">
      <c r="A39" s="184">
        <v>1</v>
      </c>
      <c r="B39" s="438" t="s">
        <v>122</v>
      </c>
      <c r="C39" s="179">
        <v>1948</v>
      </c>
      <c r="D39" s="356" t="s">
        <v>123</v>
      </c>
      <c r="E39" s="180">
        <v>2328505.64</v>
      </c>
      <c r="F39" s="155">
        <v>2630.99</v>
      </c>
      <c r="G39" s="255">
        <v>4500</v>
      </c>
      <c r="H39" s="255">
        <f>F39*G39</f>
        <v>11839454.999999998</v>
      </c>
      <c r="I39" s="161" t="s">
        <v>614</v>
      </c>
      <c r="J39" s="179">
        <v>2</v>
      </c>
      <c r="K39" s="196" t="s">
        <v>98</v>
      </c>
      <c r="L39" s="179" t="s">
        <v>99</v>
      </c>
      <c r="M39" s="138" t="s">
        <v>100</v>
      </c>
      <c r="N39" s="179" t="s">
        <v>101</v>
      </c>
      <c r="O39" s="179" t="s">
        <v>20</v>
      </c>
      <c r="P39" s="179" t="s">
        <v>102</v>
      </c>
      <c r="Q39" s="179" t="s">
        <v>90</v>
      </c>
      <c r="R39" s="179" t="s">
        <v>102</v>
      </c>
      <c r="S39" s="179" t="s">
        <v>102</v>
      </c>
    </row>
    <row r="40" spans="1:19" ht="17.399999999999999" customHeight="1" x14ac:dyDescent="0.3">
      <c r="B40" s="197"/>
      <c r="C40" s="184"/>
      <c r="E40" s="244"/>
      <c r="F40" s="188" t="s">
        <v>78</v>
      </c>
      <c r="G40" s="346"/>
      <c r="H40" s="346">
        <f>SUM(H39:H39)</f>
        <v>11839454.999999998</v>
      </c>
      <c r="I40" s="182"/>
      <c r="J40" s="184"/>
      <c r="K40" s="187"/>
      <c r="L40" s="184"/>
      <c r="M40" s="184"/>
      <c r="N40" s="184"/>
      <c r="O40" s="184"/>
      <c r="P40" s="184"/>
      <c r="Q40" s="184"/>
      <c r="R40" s="184"/>
    </row>
    <row r="41" spans="1:19" ht="17.399999999999999" customHeight="1" x14ac:dyDescent="0.3">
      <c r="A41" s="172"/>
      <c r="B41" s="173" t="s">
        <v>96</v>
      </c>
      <c r="C41" s="172"/>
      <c r="D41" s="361"/>
      <c r="E41" s="198"/>
      <c r="F41" s="199"/>
      <c r="G41" s="347"/>
      <c r="H41" s="347"/>
      <c r="I41" s="200"/>
      <c r="J41" s="172"/>
      <c r="K41" s="172"/>
      <c r="L41" s="172"/>
      <c r="M41" s="172"/>
      <c r="N41" s="172"/>
      <c r="O41" s="172"/>
      <c r="P41" s="172"/>
      <c r="Q41" s="172"/>
      <c r="R41" s="172"/>
    </row>
    <row r="42" spans="1:19" ht="17.399999999999999" customHeight="1" x14ac:dyDescent="0.3">
      <c r="A42" s="179">
        <v>1</v>
      </c>
      <c r="B42" s="438" t="s">
        <v>124</v>
      </c>
      <c r="C42" s="179" t="s">
        <v>125</v>
      </c>
      <c r="D42" s="356" t="s">
        <v>126</v>
      </c>
      <c r="E42" s="201">
        <v>9416111.8100000005</v>
      </c>
      <c r="F42" s="181">
        <v>2408</v>
      </c>
      <c r="G42" s="255">
        <v>4500</v>
      </c>
      <c r="H42" s="255">
        <f>F42*G42</f>
        <v>10836000</v>
      </c>
      <c r="I42" s="182" t="s">
        <v>613</v>
      </c>
      <c r="J42" s="179" t="s">
        <v>132</v>
      </c>
      <c r="K42" s="202" t="s">
        <v>127</v>
      </c>
      <c r="L42" s="191" t="s">
        <v>128</v>
      </c>
      <c r="M42" s="191" t="s">
        <v>129</v>
      </c>
      <c r="N42" s="191" t="s">
        <v>130</v>
      </c>
      <c r="O42" s="191" t="s">
        <v>30</v>
      </c>
      <c r="P42" s="191" t="s">
        <v>90</v>
      </c>
      <c r="Q42" s="191" t="s">
        <v>90</v>
      </c>
      <c r="R42" s="191" t="s">
        <v>102</v>
      </c>
      <c r="S42" s="191" t="s">
        <v>102</v>
      </c>
    </row>
    <row r="43" spans="1:19" ht="17.399999999999999" customHeight="1" x14ac:dyDescent="0.3">
      <c r="E43" s="244"/>
      <c r="F43" s="188" t="s">
        <v>78</v>
      </c>
      <c r="G43" s="346"/>
      <c r="H43" s="346">
        <f>SUM(H42)</f>
        <v>10836000</v>
      </c>
      <c r="I43" s="161"/>
      <c r="J43" s="184"/>
      <c r="K43" s="187"/>
      <c r="L43" s="184"/>
      <c r="M43" s="184"/>
      <c r="N43" s="184"/>
      <c r="O43" s="184"/>
      <c r="P43" s="184"/>
      <c r="Q43" s="184"/>
      <c r="R43" s="184"/>
    </row>
    <row r="44" spans="1:19" ht="17.399999999999999" customHeight="1" x14ac:dyDescent="0.3">
      <c r="A44" s="172"/>
      <c r="B44" s="173" t="s">
        <v>97</v>
      </c>
      <c r="C44" s="172"/>
      <c r="D44" s="361"/>
      <c r="E44" s="203"/>
      <c r="F44" s="199"/>
      <c r="G44" s="347"/>
      <c r="H44" s="347"/>
      <c r="I44" s="200"/>
      <c r="J44" s="172"/>
      <c r="K44" s="172"/>
      <c r="L44" s="172"/>
      <c r="M44" s="172"/>
      <c r="N44" s="172"/>
      <c r="O44" s="172"/>
      <c r="P44" s="172"/>
      <c r="Q44" s="172"/>
      <c r="R44" s="172"/>
    </row>
    <row r="45" spans="1:19" s="137" customFormat="1" ht="17.399999999999999" customHeight="1" x14ac:dyDescent="0.3">
      <c r="A45" s="179">
        <v>1</v>
      </c>
      <c r="B45" s="438" t="s">
        <v>138</v>
      </c>
      <c r="C45" s="179">
        <v>1964</v>
      </c>
      <c r="D45" s="356" t="s">
        <v>139</v>
      </c>
      <c r="E45" s="266">
        <v>1407565.2</v>
      </c>
      <c r="F45" s="204">
        <v>1500</v>
      </c>
      <c r="G45" s="329">
        <v>4500</v>
      </c>
      <c r="H45" s="255">
        <f>F45*G45</f>
        <v>6750000</v>
      </c>
      <c r="I45" s="205" t="s">
        <v>614</v>
      </c>
      <c r="J45" s="206">
        <v>3</v>
      </c>
      <c r="K45" s="202" t="s">
        <v>140</v>
      </c>
      <c r="L45" s="191" t="s">
        <v>141</v>
      </c>
      <c r="M45" s="191" t="s">
        <v>142</v>
      </c>
      <c r="N45" s="191" t="s">
        <v>143</v>
      </c>
      <c r="O45" s="191" t="s">
        <v>20</v>
      </c>
      <c r="P45" s="195" t="s">
        <v>102</v>
      </c>
      <c r="Q45" s="191" t="s">
        <v>90</v>
      </c>
      <c r="R45" s="191" t="s">
        <v>102</v>
      </c>
      <c r="S45" s="191" t="s">
        <v>102</v>
      </c>
    </row>
    <row r="46" spans="1:19" s="137" customFormat="1" ht="17.399999999999999" customHeight="1" x14ac:dyDescent="0.3">
      <c r="A46" s="152">
        <v>2</v>
      </c>
      <c r="B46" s="439" t="s">
        <v>144</v>
      </c>
      <c r="C46" s="152">
        <v>1975</v>
      </c>
      <c r="D46" s="222" t="s">
        <v>145</v>
      </c>
      <c r="E46" s="208">
        <v>263688.86</v>
      </c>
      <c r="F46" s="209">
        <v>380</v>
      </c>
      <c r="G46" s="255">
        <f>H46/F46</f>
        <v>5500</v>
      </c>
      <c r="H46" s="250">
        <v>2090000</v>
      </c>
      <c r="I46" s="210" t="s">
        <v>614</v>
      </c>
      <c r="J46" s="211">
        <v>3</v>
      </c>
      <c r="K46" s="212" t="s">
        <v>146</v>
      </c>
      <c r="L46" s="207" t="s">
        <v>147</v>
      </c>
      <c r="M46" s="207" t="s">
        <v>142</v>
      </c>
      <c r="N46" s="207" t="s">
        <v>143</v>
      </c>
      <c r="O46" s="207" t="s">
        <v>148</v>
      </c>
      <c r="P46" s="153" t="s">
        <v>149</v>
      </c>
      <c r="Q46" s="207" t="s">
        <v>90</v>
      </c>
      <c r="R46" s="207" t="s">
        <v>102</v>
      </c>
      <c r="S46" s="207" t="s">
        <v>150</v>
      </c>
    </row>
    <row r="47" spans="1:19" s="137" customFormat="1" ht="17.399999999999999" customHeight="1" x14ac:dyDescent="0.3">
      <c r="A47" s="152">
        <v>3</v>
      </c>
      <c r="B47" s="439" t="s">
        <v>151</v>
      </c>
      <c r="C47" s="152">
        <v>2005</v>
      </c>
      <c r="D47" s="222" t="s">
        <v>152</v>
      </c>
      <c r="E47" s="208">
        <v>2502128.21</v>
      </c>
      <c r="F47" s="209">
        <v>1450</v>
      </c>
      <c r="G47" s="255">
        <v>4500</v>
      </c>
      <c r="H47" s="255">
        <f>F47*G47</f>
        <v>6525000</v>
      </c>
      <c r="I47" s="210" t="s">
        <v>614</v>
      </c>
      <c r="J47" s="211">
        <v>4</v>
      </c>
      <c r="K47" s="212" t="s">
        <v>153</v>
      </c>
      <c r="L47" s="207" t="s">
        <v>154</v>
      </c>
      <c r="M47" s="207" t="s">
        <v>142</v>
      </c>
      <c r="N47" s="207" t="s">
        <v>155</v>
      </c>
      <c r="O47" s="207" t="s">
        <v>20</v>
      </c>
      <c r="P47" s="153" t="s">
        <v>102</v>
      </c>
      <c r="Q47" s="207" t="s">
        <v>90</v>
      </c>
      <c r="R47" s="207" t="s">
        <v>102</v>
      </c>
      <c r="S47" s="207" t="s">
        <v>102</v>
      </c>
    </row>
    <row r="48" spans="1:19" ht="17.399999999999999" customHeight="1" x14ac:dyDescent="0.3">
      <c r="E48" s="244"/>
      <c r="F48" s="188" t="s">
        <v>78</v>
      </c>
      <c r="G48" s="344"/>
      <c r="H48" s="344">
        <f>SUM(H45:H47)</f>
        <v>15365000</v>
      </c>
      <c r="I48" s="169"/>
    </row>
    <row r="49" spans="1:19" ht="17.399999999999999" customHeight="1" x14ac:dyDescent="0.3">
      <c r="A49" s="172"/>
      <c r="B49" s="173" t="s">
        <v>158</v>
      </c>
      <c r="C49" s="216"/>
      <c r="D49" s="217"/>
      <c r="E49" s="218"/>
      <c r="F49" s="216"/>
      <c r="G49" s="348"/>
      <c r="H49" s="348"/>
      <c r="I49" s="219"/>
      <c r="J49" s="216"/>
      <c r="K49" s="217"/>
      <c r="L49" s="217"/>
      <c r="M49" s="217"/>
      <c r="N49" s="217"/>
      <c r="O49" s="217"/>
      <c r="P49" s="217"/>
      <c r="Q49" s="217"/>
      <c r="R49" s="217"/>
    </row>
    <row r="50" spans="1:19" s="137" customFormat="1" ht="17.399999999999999" customHeight="1" x14ac:dyDescent="0.3">
      <c r="A50" s="179">
        <v>1</v>
      </c>
      <c r="B50" s="440" t="s">
        <v>159</v>
      </c>
      <c r="C50" s="179">
        <v>1990</v>
      </c>
      <c r="D50" s="356" t="s">
        <v>160</v>
      </c>
      <c r="E50" s="220">
        <v>997418.91</v>
      </c>
      <c r="F50" s="206">
        <v>1430.9</v>
      </c>
      <c r="G50" s="329">
        <v>4500</v>
      </c>
      <c r="H50" s="255">
        <f>F50*G50</f>
        <v>6439050</v>
      </c>
      <c r="I50" s="193" t="s">
        <v>614</v>
      </c>
      <c r="J50" s="206">
        <v>2</v>
      </c>
      <c r="K50" s="202"/>
      <c r="L50" s="191" t="s">
        <v>147</v>
      </c>
      <c r="M50" s="191" t="s">
        <v>18</v>
      </c>
      <c r="N50" s="191" t="s">
        <v>610</v>
      </c>
      <c r="O50" s="191" t="s">
        <v>30</v>
      </c>
      <c r="P50" s="195" t="s">
        <v>102</v>
      </c>
      <c r="Q50" s="191" t="s">
        <v>90</v>
      </c>
      <c r="R50" s="191" t="s">
        <v>102</v>
      </c>
      <c r="S50" s="191" t="s">
        <v>102</v>
      </c>
    </row>
    <row r="51" spans="1:19" s="137" customFormat="1" ht="17.399999999999999" customHeight="1" x14ac:dyDescent="0.3">
      <c r="A51" s="152">
        <v>2</v>
      </c>
      <c r="B51" s="441" t="s">
        <v>151</v>
      </c>
      <c r="C51" s="152">
        <v>2006</v>
      </c>
      <c r="D51" s="222" t="s">
        <v>160</v>
      </c>
      <c r="E51" s="231">
        <v>2036581.6</v>
      </c>
      <c r="F51" s="340">
        <v>651.79999999999995</v>
      </c>
      <c r="G51" s="329">
        <v>4500</v>
      </c>
      <c r="H51" s="255">
        <f>F51*G51</f>
        <v>2933100</v>
      </c>
      <c r="I51" s="221" t="s">
        <v>614</v>
      </c>
      <c r="J51" s="211">
        <v>3</v>
      </c>
      <c r="K51" s="212"/>
      <c r="L51" s="207" t="s">
        <v>147</v>
      </c>
      <c r="M51" s="207" t="s">
        <v>18</v>
      </c>
      <c r="N51" s="207" t="s">
        <v>610</v>
      </c>
      <c r="O51" s="207" t="s">
        <v>30</v>
      </c>
      <c r="P51" s="153" t="s">
        <v>102</v>
      </c>
      <c r="Q51" s="207" t="s">
        <v>90</v>
      </c>
      <c r="R51" s="207" t="s">
        <v>102</v>
      </c>
      <c r="S51" s="207" t="s">
        <v>102</v>
      </c>
    </row>
    <row r="52" spans="1:19" s="137" customFormat="1" ht="17.399999999999999" customHeight="1" x14ac:dyDescent="0.3">
      <c r="A52" s="152">
        <v>3</v>
      </c>
      <c r="B52" s="441" t="s">
        <v>161</v>
      </c>
      <c r="C52" s="152">
        <v>1995</v>
      </c>
      <c r="D52" s="222" t="s">
        <v>160</v>
      </c>
      <c r="E52" s="231">
        <v>373995.27</v>
      </c>
      <c r="F52" s="340">
        <v>557.02</v>
      </c>
      <c r="G52" s="329">
        <v>4500</v>
      </c>
      <c r="H52" s="255">
        <f>F52*G52</f>
        <v>2506590</v>
      </c>
      <c r="I52" s="221" t="s">
        <v>614</v>
      </c>
      <c r="J52" s="211">
        <v>1</v>
      </c>
      <c r="K52" s="212"/>
      <c r="L52" s="207" t="s">
        <v>147</v>
      </c>
      <c r="M52" s="207" t="s">
        <v>162</v>
      </c>
      <c r="N52" s="207" t="s">
        <v>610</v>
      </c>
      <c r="O52" s="207" t="s">
        <v>30</v>
      </c>
      <c r="P52" s="153" t="s">
        <v>90</v>
      </c>
      <c r="Q52" s="207" t="s">
        <v>90</v>
      </c>
      <c r="R52" s="207" t="s">
        <v>102</v>
      </c>
      <c r="S52" s="207" t="s">
        <v>102</v>
      </c>
    </row>
    <row r="53" spans="1:19" s="137" customFormat="1" ht="17.399999999999999" customHeight="1" x14ac:dyDescent="0.3">
      <c r="A53" s="152">
        <v>4</v>
      </c>
      <c r="B53" s="439" t="s">
        <v>54</v>
      </c>
      <c r="C53" s="152"/>
      <c r="D53" s="362" t="s">
        <v>160</v>
      </c>
      <c r="E53" s="255">
        <v>189636.24</v>
      </c>
      <c r="F53" s="340"/>
      <c r="G53" s="255"/>
      <c r="H53" s="255">
        <v>189636.24</v>
      </c>
      <c r="I53" s="221" t="s">
        <v>613</v>
      </c>
      <c r="J53" s="213"/>
      <c r="K53" s="214"/>
      <c r="L53" s="215"/>
      <c r="M53" s="215"/>
      <c r="N53" s="215"/>
      <c r="O53" s="215"/>
      <c r="Q53" s="215"/>
      <c r="R53" s="215"/>
      <c r="S53" s="215"/>
    </row>
    <row r="54" spans="1:19" s="137" customFormat="1" ht="17.399999999999999" customHeight="1" x14ac:dyDescent="0.3">
      <c r="A54" s="152">
        <v>5</v>
      </c>
      <c r="B54" s="439" t="s">
        <v>316</v>
      </c>
      <c r="C54" s="152"/>
      <c r="D54" s="362" t="s">
        <v>160</v>
      </c>
      <c r="E54" s="341">
        <v>243216.14</v>
      </c>
      <c r="F54" s="340"/>
      <c r="G54" s="342"/>
      <c r="H54" s="342">
        <v>243216.14</v>
      </c>
      <c r="I54" s="221" t="s">
        <v>613</v>
      </c>
      <c r="J54" s="213"/>
      <c r="K54" s="214"/>
      <c r="L54" s="215"/>
      <c r="M54" s="215"/>
      <c r="N54" s="215"/>
      <c r="O54" s="215"/>
      <c r="Q54" s="215"/>
      <c r="R54" s="215"/>
      <c r="S54" s="215"/>
    </row>
    <row r="55" spans="1:19" ht="17.399999999999999" customHeight="1" x14ac:dyDescent="0.3">
      <c r="E55" s="244"/>
      <c r="F55" s="188" t="s">
        <v>78</v>
      </c>
      <c r="G55" s="344"/>
      <c r="H55" s="344">
        <f>SUM(H50:H54)</f>
        <v>12311592.380000001</v>
      </c>
      <c r="I55" s="169"/>
    </row>
    <row r="56" spans="1:19" ht="17.399999999999999" customHeight="1" x14ac:dyDescent="0.3">
      <c r="A56" s="172"/>
      <c r="B56" s="173" t="s">
        <v>190</v>
      </c>
      <c r="C56" s="216"/>
      <c r="D56" s="217"/>
      <c r="E56" s="218"/>
      <c r="F56" s="216"/>
      <c r="G56" s="348"/>
      <c r="H56" s="348"/>
      <c r="I56" s="219"/>
      <c r="J56" s="216"/>
      <c r="K56" s="217"/>
      <c r="L56" s="217"/>
      <c r="M56" s="217"/>
      <c r="N56" s="217"/>
      <c r="O56" s="217"/>
      <c r="P56" s="217"/>
      <c r="Q56" s="217"/>
      <c r="R56" s="217"/>
      <c r="S56" s="217"/>
    </row>
    <row r="57" spans="1:19" s="137" customFormat="1" ht="17.399999999999999" customHeight="1" x14ac:dyDescent="0.3">
      <c r="A57" s="179">
        <v>1</v>
      </c>
      <c r="B57" s="440" t="s">
        <v>182</v>
      </c>
      <c r="C57" s="179">
        <v>1968</v>
      </c>
      <c r="D57" s="356" t="s">
        <v>60</v>
      </c>
      <c r="E57" s="223">
        <v>2394220.2599999998</v>
      </c>
      <c r="F57" s="221">
        <v>694</v>
      </c>
      <c r="G57" s="329">
        <v>4500</v>
      </c>
      <c r="H57" s="255">
        <f>F57*G57</f>
        <v>3123000</v>
      </c>
      <c r="I57" s="193" t="s">
        <v>614</v>
      </c>
      <c r="J57" s="206">
        <v>2</v>
      </c>
      <c r="K57" s="202" t="s">
        <v>619</v>
      </c>
      <c r="L57" s="191" t="s">
        <v>183</v>
      </c>
      <c r="M57" s="191" t="s">
        <v>184</v>
      </c>
      <c r="N57" s="191" t="s">
        <v>185</v>
      </c>
      <c r="O57" s="191" t="s">
        <v>186</v>
      </c>
      <c r="P57" s="195" t="s">
        <v>102</v>
      </c>
      <c r="Q57" s="191" t="s">
        <v>90</v>
      </c>
      <c r="R57" s="191" t="s">
        <v>102</v>
      </c>
      <c r="S57" s="191" t="s">
        <v>102</v>
      </c>
    </row>
    <row r="58" spans="1:19" s="137" customFormat="1" ht="17.25" customHeight="1" x14ac:dyDescent="0.3">
      <c r="A58" s="152">
        <v>2</v>
      </c>
      <c r="B58" s="441" t="s">
        <v>187</v>
      </c>
      <c r="C58" s="152">
        <v>2004</v>
      </c>
      <c r="D58" s="222" t="s">
        <v>184</v>
      </c>
      <c r="E58" s="208">
        <v>605167.12</v>
      </c>
      <c r="F58" s="221">
        <v>273.06</v>
      </c>
      <c r="G58" s="255"/>
      <c r="H58" s="250">
        <v>955710</v>
      </c>
      <c r="I58" s="221" t="s">
        <v>614</v>
      </c>
      <c r="J58" s="211">
        <v>1</v>
      </c>
      <c r="K58" s="212" t="s">
        <v>188</v>
      </c>
      <c r="L58" s="207" t="s">
        <v>183</v>
      </c>
      <c r="M58" s="207" t="s">
        <v>162</v>
      </c>
      <c r="N58" s="207" t="s">
        <v>189</v>
      </c>
      <c r="O58" s="207" t="s">
        <v>20</v>
      </c>
      <c r="P58" s="153" t="s">
        <v>90</v>
      </c>
      <c r="Q58" s="207" t="s">
        <v>90</v>
      </c>
      <c r="R58" s="207" t="s">
        <v>102</v>
      </c>
      <c r="S58" s="207" t="s">
        <v>102</v>
      </c>
    </row>
    <row r="59" spans="1:19" ht="17.399999999999999" customHeight="1" x14ac:dyDescent="0.3">
      <c r="E59" s="244"/>
      <c r="F59" s="188" t="s">
        <v>78</v>
      </c>
      <c r="G59" s="344"/>
      <c r="H59" s="344">
        <f>SUM(H57:H58)</f>
        <v>4078710</v>
      </c>
      <c r="I59" s="169"/>
    </row>
    <row r="60" spans="1:19" s="137" customFormat="1" ht="17.399999999999999" customHeight="1" x14ac:dyDescent="0.3">
      <c r="A60" s="172"/>
      <c r="B60" s="173" t="s">
        <v>202</v>
      </c>
      <c r="C60" s="216"/>
      <c r="D60" s="217"/>
      <c r="E60" s="218"/>
      <c r="F60" s="216"/>
      <c r="G60" s="348"/>
      <c r="H60" s="348"/>
      <c r="I60" s="219"/>
      <c r="J60" s="216"/>
      <c r="K60" s="217"/>
      <c r="L60" s="217"/>
      <c r="M60" s="217"/>
      <c r="N60" s="217"/>
      <c r="O60" s="217"/>
      <c r="P60" s="217"/>
      <c r="Q60" s="217"/>
      <c r="R60" s="217"/>
      <c r="S60" s="217"/>
    </row>
    <row r="61" spans="1:19" s="137" customFormat="1" ht="17.399999999999999" customHeight="1" x14ac:dyDescent="0.3">
      <c r="A61" s="152">
        <v>1</v>
      </c>
      <c r="B61" s="441" t="s">
        <v>203</v>
      </c>
      <c r="C61" s="152">
        <v>1968</v>
      </c>
      <c r="D61" s="222" t="s">
        <v>204</v>
      </c>
      <c r="E61" s="208">
        <v>2328505.64</v>
      </c>
      <c r="F61" s="224">
        <v>1348</v>
      </c>
      <c r="G61" s="329">
        <v>4500</v>
      </c>
      <c r="H61" s="255">
        <f>F61*G61</f>
        <v>6066000</v>
      </c>
      <c r="I61" s="224" t="s">
        <v>614</v>
      </c>
      <c r="J61" s="225">
        <v>2</v>
      </c>
      <c r="K61" s="226" t="s">
        <v>205</v>
      </c>
      <c r="L61" s="227" t="s">
        <v>206</v>
      </c>
      <c r="M61" s="227" t="s">
        <v>18</v>
      </c>
      <c r="N61" s="227" t="s">
        <v>101</v>
      </c>
      <c r="O61" s="227" t="s">
        <v>20</v>
      </c>
      <c r="P61" s="228" t="s">
        <v>102</v>
      </c>
      <c r="Q61" s="227" t="s">
        <v>90</v>
      </c>
      <c r="R61" s="227" t="s">
        <v>102</v>
      </c>
      <c r="S61" s="227" t="s">
        <v>102</v>
      </c>
    </row>
    <row r="62" spans="1:19" s="137" customFormat="1" ht="17.399999999999999" customHeight="1" x14ac:dyDescent="0.3">
      <c r="A62" s="152">
        <v>2</v>
      </c>
      <c r="B62" s="441" t="s">
        <v>207</v>
      </c>
      <c r="C62" s="152">
        <v>1968</v>
      </c>
      <c r="D62" s="222" t="s">
        <v>204</v>
      </c>
      <c r="E62" s="208">
        <v>104630.42</v>
      </c>
      <c r="F62" s="221">
        <v>115</v>
      </c>
      <c r="G62" s="255">
        <f>H62/F62</f>
        <v>5500</v>
      </c>
      <c r="H62" s="250">
        <v>632500</v>
      </c>
      <c r="I62" s="221" t="s">
        <v>614</v>
      </c>
      <c r="J62" s="229">
        <v>1</v>
      </c>
      <c r="K62" s="212"/>
      <c r="L62" s="227" t="s">
        <v>206</v>
      </c>
      <c r="M62" s="227" t="s">
        <v>18</v>
      </c>
      <c r="N62" s="227" t="s">
        <v>101</v>
      </c>
      <c r="O62" s="227" t="s">
        <v>20</v>
      </c>
      <c r="P62" s="153" t="s">
        <v>150</v>
      </c>
      <c r="Q62" s="207" t="s">
        <v>90</v>
      </c>
      <c r="R62" s="207" t="s">
        <v>102</v>
      </c>
      <c r="S62" s="207" t="s">
        <v>102</v>
      </c>
    </row>
    <row r="63" spans="1:19" ht="17.399999999999999" customHeight="1" x14ac:dyDescent="0.3">
      <c r="E63" s="244"/>
      <c r="F63" s="188" t="s">
        <v>78</v>
      </c>
      <c r="G63" s="344"/>
      <c r="H63" s="344">
        <f>SUM(H61:H62)</f>
        <v>6698500</v>
      </c>
      <c r="I63" s="169"/>
    </row>
    <row r="64" spans="1:19" s="232" customFormat="1" ht="17.399999999999999" customHeight="1" x14ac:dyDescent="0.3">
      <c r="A64" s="216"/>
      <c r="B64" s="217" t="s">
        <v>231</v>
      </c>
      <c r="C64" s="216"/>
      <c r="D64" s="217"/>
      <c r="E64" s="218"/>
      <c r="F64" s="216"/>
      <c r="G64" s="348"/>
      <c r="H64" s="348"/>
      <c r="I64" s="219"/>
      <c r="J64" s="216"/>
      <c r="K64" s="217"/>
      <c r="L64" s="217"/>
      <c r="M64" s="217"/>
      <c r="N64" s="217"/>
      <c r="O64" s="217"/>
      <c r="P64" s="217"/>
      <c r="Q64" s="217"/>
      <c r="R64" s="217"/>
      <c r="S64" s="217"/>
    </row>
    <row r="65" spans="1:19" s="232" customFormat="1" ht="17.399999999999999" customHeight="1" x14ac:dyDescent="0.3">
      <c r="A65" s="163">
        <v>1</v>
      </c>
      <c r="B65" s="442" t="s">
        <v>620</v>
      </c>
      <c r="C65" s="163" t="s">
        <v>232</v>
      </c>
      <c r="D65" s="125" t="s">
        <v>233</v>
      </c>
      <c r="E65" s="231">
        <v>4702717.91</v>
      </c>
      <c r="F65" s="221">
        <v>3036.1</v>
      </c>
      <c r="G65" s="329">
        <v>4500</v>
      </c>
      <c r="H65" s="255">
        <f>F65*G65</f>
        <v>13662450</v>
      </c>
      <c r="I65" s="221" t="s">
        <v>614</v>
      </c>
      <c r="J65" s="233" t="s">
        <v>234</v>
      </c>
      <c r="K65" s="234" t="s">
        <v>611</v>
      </c>
      <c r="L65" s="235" t="s">
        <v>621</v>
      </c>
      <c r="M65" s="235" t="s">
        <v>235</v>
      </c>
      <c r="N65" s="235" t="s">
        <v>236</v>
      </c>
      <c r="O65" s="235" t="s">
        <v>20</v>
      </c>
      <c r="P65" s="236" t="s">
        <v>102</v>
      </c>
      <c r="Q65" s="235" t="s">
        <v>90</v>
      </c>
      <c r="R65" s="235" t="s">
        <v>102</v>
      </c>
      <c r="S65" s="235" t="s">
        <v>102</v>
      </c>
    </row>
    <row r="66" spans="1:19" ht="17.399999999999999" customHeight="1" x14ac:dyDescent="0.3">
      <c r="B66" s="137" t="s">
        <v>1</v>
      </c>
      <c r="E66" s="244"/>
      <c r="F66" s="188" t="s">
        <v>78</v>
      </c>
      <c r="G66" s="344"/>
      <c r="H66" s="344">
        <f>SUM(H65:H65)</f>
        <v>13662450</v>
      </c>
      <c r="I66" s="169"/>
    </row>
    <row r="67" spans="1:19" s="232" customFormat="1" ht="17.399999999999999" customHeight="1" x14ac:dyDescent="0.3">
      <c r="A67" s="172"/>
      <c r="B67" s="173" t="s">
        <v>612</v>
      </c>
      <c r="C67" s="216"/>
      <c r="D67" s="217"/>
      <c r="E67" s="218"/>
      <c r="F67" s="216"/>
      <c r="G67" s="348"/>
      <c r="H67" s="348"/>
      <c r="I67" s="219"/>
      <c r="J67" s="216"/>
      <c r="K67" s="217"/>
      <c r="L67" s="217"/>
      <c r="M67" s="217"/>
      <c r="N67" s="217"/>
      <c r="O67" s="217"/>
      <c r="P67" s="217"/>
      <c r="Q67" s="217"/>
      <c r="R67" s="217"/>
      <c r="S67" s="217"/>
    </row>
    <row r="68" spans="1:19" s="232" customFormat="1" ht="33.75" customHeight="1" x14ac:dyDescent="0.3">
      <c r="A68" s="163">
        <v>1</v>
      </c>
      <c r="B68" s="442" t="s">
        <v>246</v>
      </c>
      <c r="C68" s="163">
        <v>2017</v>
      </c>
      <c r="D68" s="125" t="s">
        <v>247</v>
      </c>
      <c r="E68" s="322">
        <v>3796077.3</v>
      </c>
      <c r="F68" s="221">
        <v>755.76</v>
      </c>
      <c r="G68" s="255"/>
      <c r="H68" s="322">
        <v>3796077.3</v>
      </c>
      <c r="I68" s="221" t="s">
        <v>630</v>
      </c>
      <c r="J68" s="237">
        <v>2</v>
      </c>
      <c r="K68" s="238" t="s">
        <v>622</v>
      </c>
      <c r="L68" s="239" t="s">
        <v>248</v>
      </c>
      <c r="M68" s="239" t="s">
        <v>249</v>
      </c>
      <c r="N68" s="239" t="s">
        <v>250</v>
      </c>
      <c r="O68" s="239" t="s">
        <v>30</v>
      </c>
      <c r="P68" s="237" t="s">
        <v>102</v>
      </c>
      <c r="Q68" s="239" t="s">
        <v>90</v>
      </c>
      <c r="R68" s="239" t="s">
        <v>102</v>
      </c>
      <c r="S68" s="239" t="s">
        <v>102</v>
      </c>
    </row>
    <row r="69" spans="1:19" ht="17.399999999999999" customHeight="1" x14ac:dyDescent="0.3">
      <c r="E69" s="244"/>
      <c r="F69" s="188" t="s">
        <v>78</v>
      </c>
      <c r="G69" s="344"/>
      <c r="H69" s="344">
        <f>SUM(H68:H68)</f>
        <v>3796077.3</v>
      </c>
      <c r="I69" s="169"/>
    </row>
    <row r="70" spans="1:19" s="232" customFormat="1" ht="17.399999999999999" customHeight="1" x14ac:dyDescent="0.3">
      <c r="A70" s="172"/>
      <c r="B70" s="173" t="s">
        <v>254</v>
      </c>
      <c r="C70" s="216"/>
      <c r="D70" s="217"/>
      <c r="E70" s="218"/>
      <c r="F70" s="216"/>
      <c r="G70" s="348"/>
      <c r="H70" s="348"/>
      <c r="I70" s="219"/>
      <c r="J70" s="216"/>
      <c r="K70" s="217"/>
      <c r="L70" s="217"/>
      <c r="M70" s="217"/>
      <c r="N70" s="217"/>
      <c r="O70" s="217"/>
      <c r="P70" s="217"/>
      <c r="Q70" s="217"/>
      <c r="R70" s="217"/>
      <c r="S70" s="217"/>
    </row>
    <row r="71" spans="1:19" s="232" customFormat="1" ht="17.399999999999999" customHeight="1" x14ac:dyDescent="0.3">
      <c r="A71" s="239">
        <v>1</v>
      </c>
      <c r="B71" s="443" t="s">
        <v>251</v>
      </c>
      <c r="C71" s="239">
        <v>2019</v>
      </c>
      <c r="D71" s="363" t="s">
        <v>255</v>
      </c>
      <c r="E71" s="240">
        <v>4154701.5</v>
      </c>
      <c r="F71" s="192">
        <v>938.05</v>
      </c>
      <c r="G71" s="349"/>
      <c r="H71" s="254">
        <v>4154701.5</v>
      </c>
      <c r="I71" s="193" t="s">
        <v>627</v>
      </c>
      <c r="J71" s="237">
        <v>2</v>
      </c>
      <c r="K71" s="238" t="s">
        <v>623</v>
      </c>
      <c r="L71" s="239" t="s">
        <v>248</v>
      </c>
      <c r="M71" s="239" t="s">
        <v>252</v>
      </c>
      <c r="N71" s="239" t="s">
        <v>253</v>
      </c>
      <c r="O71" s="239" t="s">
        <v>30</v>
      </c>
      <c r="P71" s="237" t="s">
        <v>150</v>
      </c>
      <c r="Q71" s="239" t="s">
        <v>90</v>
      </c>
      <c r="R71" s="239" t="s">
        <v>102</v>
      </c>
      <c r="S71" s="239" t="s">
        <v>102</v>
      </c>
    </row>
    <row r="72" spans="1:19" ht="17.399999999999999" customHeight="1" x14ac:dyDescent="0.3">
      <c r="E72" s="244"/>
      <c r="F72" s="188" t="s">
        <v>78</v>
      </c>
      <c r="G72" s="344"/>
      <c r="H72" s="344">
        <f>SUM(H71)</f>
        <v>4154701.5</v>
      </c>
      <c r="I72" s="169"/>
    </row>
    <row r="73" spans="1:19" s="232" customFormat="1" ht="17.399999999999999" customHeight="1" x14ac:dyDescent="0.3">
      <c r="A73" s="172"/>
      <c r="B73" s="173" t="s">
        <v>278</v>
      </c>
      <c r="C73" s="216"/>
      <c r="D73" s="217"/>
      <c r="E73" s="218"/>
      <c r="F73" s="216"/>
      <c r="G73" s="348"/>
      <c r="H73" s="348"/>
      <c r="I73" s="219"/>
      <c r="J73" s="216"/>
      <c r="K73" s="217"/>
      <c r="L73" s="217"/>
      <c r="M73" s="217"/>
      <c r="N73" s="217"/>
      <c r="O73" s="217"/>
      <c r="P73" s="217"/>
      <c r="Q73" s="217"/>
      <c r="R73" s="217"/>
      <c r="S73" s="217"/>
    </row>
    <row r="74" spans="1:19" s="232" customFormat="1" ht="17.399999999999999" customHeight="1" x14ac:dyDescent="0.3">
      <c r="A74" s="163">
        <v>1</v>
      </c>
      <c r="B74" s="442" t="s">
        <v>279</v>
      </c>
      <c r="C74" s="163">
        <v>1972</v>
      </c>
      <c r="D74" s="125" t="s">
        <v>280</v>
      </c>
      <c r="E74" s="241">
        <v>1612631.77</v>
      </c>
      <c r="F74" s="192">
        <v>1370</v>
      </c>
      <c r="G74" s="329">
        <v>4500</v>
      </c>
      <c r="H74" s="255">
        <f>F74*G74</f>
        <v>6165000</v>
      </c>
      <c r="I74" s="193" t="s">
        <v>614</v>
      </c>
      <c r="J74" s="237">
        <v>2</v>
      </c>
      <c r="K74" s="226" t="s">
        <v>281</v>
      </c>
      <c r="L74" s="227" t="s">
        <v>282</v>
      </c>
      <c r="M74" s="227" t="s">
        <v>283</v>
      </c>
      <c r="N74" s="227" t="s">
        <v>284</v>
      </c>
      <c r="O74" s="227" t="s">
        <v>20</v>
      </c>
      <c r="P74" s="242" t="s">
        <v>102</v>
      </c>
      <c r="Q74" s="227" t="s">
        <v>90</v>
      </c>
      <c r="R74" s="227" t="s">
        <v>102</v>
      </c>
      <c r="S74" s="227" t="s">
        <v>102</v>
      </c>
    </row>
    <row r="75" spans="1:19" ht="17.399999999999999" customHeight="1" x14ac:dyDescent="0.3">
      <c r="E75" s="244"/>
      <c r="F75" s="243" t="s">
        <v>78</v>
      </c>
      <c r="G75" s="344"/>
      <c r="H75" s="344">
        <f>SUM(H74:H74)</f>
        <v>6165000</v>
      </c>
      <c r="I75" s="169"/>
    </row>
    <row r="77" spans="1:19" ht="17.399999999999999" customHeight="1" x14ac:dyDescent="0.3">
      <c r="E77" s="465" t="s">
        <v>629</v>
      </c>
      <c r="F77" s="466"/>
      <c r="G77" s="350"/>
      <c r="H77" s="252">
        <f>H75+H72+H69+H66+H63+H59+H55+H48+H43+H40+H37+H34+H29</f>
        <v>127025299.25</v>
      </c>
      <c r="I77" s="244"/>
    </row>
    <row r="78" spans="1:19" ht="17.399999999999999" customHeight="1" x14ac:dyDescent="0.3">
      <c r="E78" s="467" t="s">
        <v>628</v>
      </c>
      <c r="F78" s="467"/>
    </row>
    <row r="80" spans="1:19" ht="51" customHeight="1" x14ac:dyDescent="0.3"/>
  </sheetData>
  <autoFilter ref="A2:S75" xr:uid="{00000000-0001-0000-0000-000000000000}"/>
  <mergeCells count="3">
    <mergeCell ref="K19:R19"/>
    <mergeCell ref="E77:F77"/>
    <mergeCell ref="E78:F78"/>
  </mergeCells>
  <pageMargins left="0.32013888888888897" right="0.32013888888888897" top="0.74791666666666701" bottom="0.74791666666666701" header="0.511811023622047" footer="0.511811023622047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4">
    <pageSetUpPr fitToPage="1"/>
  </sheetPr>
  <dimension ref="A1:R16"/>
  <sheetViews>
    <sheetView topLeftCell="A4" zoomScaleNormal="100" workbookViewId="0">
      <selection activeCell="A3" sqref="A3:A10"/>
    </sheetView>
  </sheetViews>
  <sheetFormatPr defaultColWidth="8.6640625" defaultRowHeight="13.8" x14ac:dyDescent="0.3"/>
  <cols>
    <col min="1" max="1" width="7.33203125" style="94" customWidth="1"/>
    <col min="2" max="2" width="41" style="94" customWidth="1"/>
    <col min="3" max="3" width="32.6640625" style="94" customWidth="1"/>
    <col min="4" max="18" width="17.5546875" style="94" customWidth="1"/>
    <col min="19" max="16384" width="8.6640625" style="94"/>
  </cols>
  <sheetData>
    <row r="1" spans="1:18" ht="60" customHeight="1" x14ac:dyDescent="0.3">
      <c r="A1" s="89" t="s">
        <v>31</v>
      </c>
      <c r="B1" s="3"/>
      <c r="C1" s="3"/>
    </row>
    <row r="2" spans="1:18" s="39" customFormat="1" ht="74.25" customHeight="1" x14ac:dyDescent="0.3">
      <c r="A2" s="90" t="s">
        <v>2</v>
      </c>
      <c r="B2" s="91" t="s">
        <v>32</v>
      </c>
      <c r="C2" s="92" t="s">
        <v>33</v>
      </c>
      <c r="D2" s="93" t="s">
        <v>549</v>
      </c>
      <c r="E2" s="93" t="s">
        <v>401</v>
      </c>
      <c r="F2" s="93" t="s">
        <v>103</v>
      </c>
      <c r="G2" s="93" t="s">
        <v>550</v>
      </c>
      <c r="H2" s="93" t="s">
        <v>422</v>
      </c>
      <c r="I2" s="93" t="s">
        <v>551</v>
      </c>
      <c r="J2" s="93" t="s">
        <v>133</v>
      </c>
      <c r="K2" s="93" t="s">
        <v>97</v>
      </c>
      <c r="L2" s="93" t="s">
        <v>399</v>
      </c>
      <c r="M2" s="93" t="s">
        <v>402</v>
      </c>
      <c r="N2" s="93" t="s">
        <v>552</v>
      </c>
      <c r="O2" s="93" t="s">
        <v>553</v>
      </c>
      <c r="P2" s="93" t="s">
        <v>533</v>
      </c>
      <c r="Q2" s="93" t="s">
        <v>285</v>
      </c>
      <c r="R2" s="95" t="s">
        <v>416</v>
      </c>
    </row>
    <row r="3" spans="1:18" s="96" customFormat="1" ht="24" customHeight="1" x14ac:dyDescent="0.3">
      <c r="A3" s="30">
        <v>1</v>
      </c>
      <c r="B3" s="97" t="s">
        <v>34</v>
      </c>
      <c r="C3" s="65">
        <f>SUM(D3:R3)</f>
        <v>593294.27</v>
      </c>
      <c r="D3" s="404">
        <v>184946.27</v>
      </c>
      <c r="E3" s="65"/>
      <c r="F3" s="65"/>
      <c r="G3" s="100"/>
      <c r="H3" s="65"/>
      <c r="I3" s="404">
        <v>154530</v>
      </c>
      <c r="J3" s="65"/>
      <c r="K3" s="65"/>
      <c r="L3" s="65">
        <v>129150</v>
      </c>
      <c r="M3" s="65"/>
      <c r="N3" s="65">
        <v>58306</v>
      </c>
      <c r="O3" s="65">
        <v>5734</v>
      </c>
      <c r="P3" s="65"/>
      <c r="Q3" s="65">
        <v>60628</v>
      </c>
      <c r="R3" s="65"/>
    </row>
    <row r="4" spans="1:18" s="96" customFormat="1" ht="24" customHeight="1" x14ac:dyDescent="0.3">
      <c r="A4" s="30">
        <v>2</v>
      </c>
      <c r="B4" s="98" t="s">
        <v>554</v>
      </c>
      <c r="C4" s="65">
        <f t="shared" ref="C4:C8" si="0">SUM(D4:R4)</f>
        <v>199397.94999999998</v>
      </c>
      <c r="D4" s="404">
        <v>187438.96</v>
      </c>
      <c r="E4" s="65">
        <v>5958.99</v>
      </c>
      <c r="F4" s="65"/>
      <c r="G4" s="100"/>
      <c r="H4" s="65"/>
      <c r="I4" s="404"/>
      <c r="J4" s="65"/>
      <c r="K4" s="65">
        <v>6000</v>
      </c>
      <c r="L4" s="65"/>
      <c r="M4" s="65"/>
      <c r="N4" s="65"/>
      <c r="O4" s="65"/>
      <c r="P4" s="65"/>
      <c r="Q4" s="65"/>
      <c r="R4" s="65"/>
    </row>
    <row r="5" spans="1:18" s="96" customFormat="1" ht="24" customHeight="1" x14ac:dyDescent="0.3">
      <c r="A5" s="30">
        <v>3</v>
      </c>
      <c r="B5" s="98" t="s">
        <v>35</v>
      </c>
      <c r="C5" s="65">
        <f t="shared" si="0"/>
        <v>1721320.95</v>
      </c>
      <c r="D5" s="404">
        <v>1321518.06</v>
      </c>
      <c r="E5" s="65"/>
      <c r="F5" s="65"/>
      <c r="G5" s="100"/>
      <c r="H5" s="65"/>
      <c r="I5" s="404">
        <v>187782.83</v>
      </c>
      <c r="J5" s="65"/>
      <c r="K5" s="65">
        <v>5490</v>
      </c>
      <c r="L5" s="65">
        <v>96435.14</v>
      </c>
      <c r="M5" s="65">
        <v>7600</v>
      </c>
      <c r="N5" s="65"/>
      <c r="O5" s="65">
        <v>52449.73</v>
      </c>
      <c r="P5" s="65">
        <f>38050.19+11995</f>
        <v>50045.19</v>
      </c>
      <c r="Q5" s="65">
        <v>0</v>
      </c>
      <c r="R5" s="65"/>
    </row>
    <row r="6" spans="1:18" s="96" customFormat="1" ht="24" customHeight="1" x14ac:dyDescent="0.3">
      <c r="A6" s="30">
        <v>4</v>
      </c>
      <c r="B6" s="98" t="s">
        <v>36</v>
      </c>
      <c r="C6" s="65">
        <f t="shared" si="0"/>
        <v>1278036.27</v>
      </c>
      <c r="D6" s="404">
        <v>969679.3</v>
      </c>
      <c r="E6" s="65">
        <v>45000</v>
      </c>
      <c r="F6" s="65"/>
      <c r="G6" s="100"/>
      <c r="H6" s="65"/>
      <c r="I6" s="404">
        <v>48482.61</v>
      </c>
      <c r="J6" s="65"/>
      <c r="K6" s="65">
        <v>6466</v>
      </c>
      <c r="L6" s="65"/>
      <c r="M6" s="65">
        <v>131632.85999999999</v>
      </c>
      <c r="N6" s="65"/>
      <c r="O6" s="65">
        <v>76775.5</v>
      </c>
      <c r="P6" s="65"/>
      <c r="Q6" s="65"/>
      <c r="R6" s="65"/>
    </row>
    <row r="7" spans="1:18" s="96" customFormat="1" ht="24" customHeight="1" x14ac:dyDescent="0.3">
      <c r="A7" s="30">
        <v>5</v>
      </c>
      <c r="B7" s="98" t="s">
        <v>37</v>
      </c>
      <c r="C7" s="65">
        <f t="shared" si="0"/>
        <v>107455</v>
      </c>
      <c r="D7" s="404">
        <v>107455</v>
      </c>
      <c r="E7" s="65"/>
      <c r="F7" s="65"/>
      <c r="G7" s="100"/>
      <c r="H7" s="65"/>
      <c r="I7" s="404"/>
      <c r="J7" s="65"/>
      <c r="K7" s="65"/>
      <c r="L7" s="65"/>
      <c r="M7" s="65"/>
      <c r="N7" s="65"/>
      <c r="O7" s="65"/>
      <c r="P7" s="65"/>
      <c r="Q7" s="65"/>
      <c r="R7" s="65"/>
    </row>
    <row r="8" spans="1:18" s="96" customFormat="1" ht="24" customHeight="1" x14ac:dyDescent="0.3">
      <c r="A8" s="30">
        <v>6</v>
      </c>
      <c r="B8" s="98" t="s">
        <v>38</v>
      </c>
      <c r="C8" s="65">
        <f t="shared" si="0"/>
        <v>940860.88</v>
      </c>
      <c r="D8" s="404">
        <v>773705.78</v>
      </c>
      <c r="E8" s="65"/>
      <c r="F8" s="43">
        <v>53375.6</v>
      </c>
      <c r="G8" s="100"/>
      <c r="H8" s="65"/>
      <c r="I8" s="404"/>
      <c r="J8" s="65">
        <v>7000</v>
      </c>
      <c r="K8" s="65">
        <v>8405.7999999999993</v>
      </c>
      <c r="L8" s="65"/>
      <c r="M8" s="65"/>
      <c r="N8" s="65"/>
      <c r="O8" s="65">
        <v>78373.7</v>
      </c>
      <c r="P8" s="65"/>
      <c r="Q8" s="65">
        <v>20000</v>
      </c>
      <c r="R8" s="65"/>
    </row>
    <row r="9" spans="1:18" s="96" customFormat="1" ht="24" customHeight="1" x14ac:dyDescent="0.3">
      <c r="A9" s="30">
        <v>7</v>
      </c>
      <c r="B9" s="99" t="s">
        <v>39</v>
      </c>
      <c r="C9" s="65">
        <f>SUM(D9:R9)</f>
        <v>8164711.1600000001</v>
      </c>
      <c r="D9" s="404">
        <v>1861585.64</v>
      </c>
      <c r="E9" s="65">
        <v>306264.82</v>
      </c>
      <c r="F9" s="43">
        <v>179718.66</v>
      </c>
      <c r="G9" s="100">
        <v>43129.23</v>
      </c>
      <c r="H9" s="65">
        <v>335519.48</v>
      </c>
      <c r="I9" s="404">
        <v>793369.06</v>
      </c>
      <c r="J9" s="65">
        <v>514208.3</v>
      </c>
      <c r="K9" s="65">
        <v>779910.77</v>
      </c>
      <c r="L9" s="65">
        <v>689326.96</v>
      </c>
      <c r="M9" s="65">
        <v>467693</v>
      </c>
      <c r="N9" s="65">
        <v>431810.06</v>
      </c>
      <c r="O9" s="43">
        <v>706711.91</v>
      </c>
      <c r="P9" s="65">
        <v>533413.65</v>
      </c>
      <c r="Q9" s="65">
        <v>447255.45</v>
      </c>
      <c r="R9" s="65">
        <v>74794.17</v>
      </c>
    </row>
    <row r="10" spans="1:18" s="96" customFormat="1" ht="24" customHeight="1" x14ac:dyDescent="0.3">
      <c r="A10" s="30">
        <v>8</v>
      </c>
      <c r="B10" s="98" t="s">
        <v>40</v>
      </c>
      <c r="C10" s="65">
        <f>SUM(D10:R10)</f>
        <v>812762.47999999986</v>
      </c>
      <c r="D10" s="404">
        <f>SUM(E10:E10)</f>
        <v>0</v>
      </c>
      <c r="E10" s="100"/>
      <c r="F10" s="65"/>
      <c r="G10" s="100">
        <v>448496.33</v>
      </c>
      <c r="H10" s="65"/>
      <c r="I10" s="404">
        <v>83920.83</v>
      </c>
      <c r="J10" s="65">
        <v>35830.699999999997</v>
      </c>
      <c r="K10" s="65">
        <v>65370.87</v>
      </c>
      <c r="L10" s="65">
        <v>52731.44</v>
      </c>
      <c r="M10" s="65">
        <v>29199.62</v>
      </c>
      <c r="N10" s="65">
        <v>29658.09</v>
      </c>
      <c r="O10" s="65">
        <v>41215.61</v>
      </c>
      <c r="P10" s="65"/>
      <c r="Q10" s="65">
        <v>26338.99</v>
      </c>
      <c r="R10" s="65"/>
    </row>
    <row r="11" spans="1:18" s="96" customFormat="1" ht="41.4" x14ac:dyDescent="0.3">
      <c r="A11" s="111"/>
      <c r="B11" s="102" t="s">
        <v>745</v>
      </c>
      <c r="C11" s="80">
        <f>SUM(C3:C8)</f>
        <v>4840365.32</v>
      </c>
      <c r="D11" s="80">
        <f t="shared" ref="D11:R11" si="1">SUM(D3:D8)</f>
        <v>3544743.37</v>
      </c>
      <c r="E11" s="80">
        <f t="shared" si="1"/>
        <v>50958.99</v>
      </c>
      <c r="F11" s="80">
        <f t="shared" si="1"/>
        <v>53375.6</v>
      </c>
      <c r="G11" s="80">
        <f t="shared" si="1"/>
        <v>0</v>
      </c>
      <c r="H11" s="80">
        <f t="shared" si="1"/>
        <v>0</v>
      </c>
      <c r="I11" s="80">
        <f t="shared" si="1"/>
        <v>390795.43999999994</v>
      </c>
      <c r="J11" s="80">
        <f t="shared" si="1"/>
        <v>7000</v>
      </c>
      <c r="K11" s="80">
        <f t="shared" si="1"/>
        <v>26361.8</v>
      </c>
      <c r="L11" s="80">
        <f t="shared" si="1"/>
        <v>225585.14</v>
      </c>
      <c r="M11" s="80">
        <f t="shared" si="1"/>
        <v>139232.85999999999</v>
      </c>
      <c r="N11" s="80">
        <f t="shared" si="1"/>
        <v>58306</v>
      </c>
      <c r="O11" s="80">
        <f t="shared" si="1"/>
        <v>213332.93</v>
      </c>
      <c r="P11" s="80">
        <f t="shared" si="1"/>
        <v>50045.19</v>
      </c>
      <c r="Q11" s="80">
        <f t="shared" si="1"/>
        <v>80628</v>
      </c>
      <c r="R11" s="80">
        <f t="shared" si="1"/>
        <v>0</v>
      </c>
    </row>
    <row r="12" spans="1:18" x14ac:dyDescent="0.3"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</row>
    <row r="15" spans="1:18" x14ac:dyDescent="0.3">
      <c r="C15" s="96"/>
      <c r="E15" s="96"/>
    </row>
    <row r="16" spans="1:18" x14ac:dyDescent="0.3">
      <c r="E16" s="96"/>
    </row>
  </sheetData>
  <pageMargins left="0.70833333333333304" right="0.70833333333333304" top="0.74791666666666701" bottom="0.74791666666666701" header="0.511811023622047" footer="0.511811023622047"/>
  <pageSetup paperSize="9" scale="47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5">
    <pageSetUpPr fitToPage="1"/>
  </sheetPr>
  <dimension ref="A1:F626"/>
  <sheetViews>
    <sheetView zoomScale="70" zoomScaleNormal="70" workbookViewId="0">
      <selection activeCell="F21" sqref="F21"/>
    </sheetView>
  </sheetViews>
  <sheetFormatPr defaultColWidth="8.6640625" defaultRowHeight="15.75" customHeight="1" x14ac:dyDescent="0.3"/>
  <cols>
    <col min="1" max="1" width="8.33203125" style="39" customWidth="1"/>
    <col min="2" max="2" width="47.6640625" style="277" customWidth="1"/>
    <col min="3" max="3" width="15.6640625" style="39" customWidth="1"/>
    <col min="4" max="4" width="26" style="77" customWidth="1"/>
    <col min="5" max="7" width="18.5546875" style="3" customWidth="1"/>
    <col min="8" max="16384" width="8.6640625" style="3"/>
  </cols>
  <sheetData>
    <row r="1" spans="1:4" ht="15.75" customHeight="1" x14ac:dyDescent="0.3">
      <c r="A1" s="86" t="s">
        <v>42</v>
      </c>
      <c r="B1" s="273"/>
      <c r="C1" s="25" t="s">
        <v>1</v>
      </c>
      <c r="D1" s="3"/>
    </row>
    <row r="2" spans="1:4" ht="15.75" customHeight="1" x14ac:dyDescent="0.3">
      <c r="A2" s="405">
        <v>1</v>
      </c>
      <c r="B2" s="114" t="s">
        <v>586</v>
      </c>
      <c r="C2" s="113">
        <f>SUMIF(A12:A1029, "Wykaz sprzętu elektronicznego stacjonarnego ", D12:D1030)</f>
        <v>1269985.5399999998</v>
      </c>
      <c r="D2" s="3"/>
    </row>
    <row r="3" spans="1:4" ht="15.75" customHeight="1" x14ac:dyDescent="0.3">
      <c r="A3" s="405">
        <v>2</v>
      </c>
      <c r="B3" s="114" t="s">
        <v>587</v>
      </c>
      <c r="C3" s="113">
        <f ca="1">SUMIF(A12:A1029, "Wykaz sprzętu elektronicznego przenośnego ", D12:D77)</f>
        <v>1120957.56</v>
      </c>
      <c r="D3" s="3"/>
    </row>
    <row r="4" spans="1:4" ht="15.75" customHeight="1" x14ac:dyDescent="0.3">
      <c r="A4" s="405">
        <v>3</v>
      </c>
      <c r="B4" s="114" t="s">
        <v>127</v>
      </c>
      <c r="C4" s="113">
        <f ca="1">SUMIF(A12:A1029, "Wykaz monitoringu", D12:D77)</f>
        <v>351145.96</v>
      </c>
      <c r="D4" s="3"/>
    </row>
    <row r="5" spans="1:4" ht="15.75" customHeight="1" x14ac:dyDescent="0.3">
      <c r="A5" s="405"/>
      <c r="B5" s="115" t="s">
        <v>588</v>
      </c>
      <c r="C5" s="116">
        <f ca="1">SUBTOTAL(9,C2:C4)</f>
        <v>2742089.0599999996</v>
      </c>
      <c r="D5" s="3"/>
    </row>
    <row r="6" spans="1:4" ht="15.75" customHeight="1" x14ac:dyDescent="0.3">
      <c r="A6" s="3"/>
      <c r="B6" s="3"/>
      <c r="C6" s="3"/>
      <c r="D6" s="3"/>
    </row>
    <row r="7" spans="1:4" ht="15.75" customHeight="1" x14ac:dyDescent="0.3">
      <c r="A7" s="3"/>
      <c r="B7" s="3"/>
      <c r="C7" s="3"/>
      <c r="D7" s="3"/>
    </row>
    <row r="8" spans="1:4" ht="15.75" customHeight="1" x14ac:dyDescent="0.3">
      <c r="A8" s="3"/>
      <c r="B8" s="3"/>
      <c r="C8" s="3"/>
      <c r="D8" s="3"/>
    </row>
    <row r="9" spans="1:4" ht="15.75" customHeight="1" x14ac:dyDescent="0.3">
      <c r="A9" s="3"/>
      <c r="B9" s="3"/>
      <c r="C9" s="3"/>
      <c r="D9" s="3"/>
    </row>
    <row r="10" spans="1:4" ht="15.75" customHeight="1" x14ac:dyDescent="0.3">
      <c r="A10" s="24" t="s">
        <v>2</v>
      </c>
      <c r="B10" s="274" t="s">
        <v>43</v>
      </c>
      <c r="C10" s="7" t="s">
        <v>360</v>
      </c>
      <c r="D10" s="59" t="s">
        <v>521</v>
      </c>
    </row>
    <row r="11" spans="1:4" ht="15.75" customHeight="1" x14ac:dyDescent="0.3">
      <c r="A11" s="412" t="s">
        <v>608</v>
      </c>
      <c r="B11" s="413"/>
      <c r="C11" s="78"/>
      <c r="D11" s="79"/>
    </row>
    <row r="12" spans="1:4" ht="15.75" customHeight="1" x14ac:dyDescent="0.3">
      <c r="A12" s="414" t="s">
        <v>358</v>
      </c>
      <c r="B12" s="338"/>
      <c r="C12" s="24"/>
      <c r="D12" s="43">
        <v>246256</v>
      </c>
    </row>
    <row r="13" spans="1:4" ht="15.75" customHeight="1" x14ac:dyDescent="0.3">
      <c r="A13" s="24">
        <v>1</v>
      </c>
      <c r="B13" s="275" t="s">
        <v>618</v>
      </c>
      <c r="C13" s="24"/>
      <c r="D13" s="43">
        <v>14726.36</v>
      </c>
    </row>
    <row r="14" spans="1:4" ht="15.75" customHeight="1" x14ac:dyDescent="0.3">
      <c r="A14" s="24">
        <v>2</v>
      </c>
      <c r="B14" s="276" t="s">
        <v>317</v>
      </c>
      <c r="C14" s="24">
        <v>1</v>
      </c>
      <c r="D14" s="44">
        <v>2840</v>
      </c>
    </row>
    <row r="15" spans="1:4" ht="15.75" customHeight="1" x14ac:dyDescent="0.3">
      <c r="A15" s="24">
        <v>3</v>
      </c>
      <c r="B15" s="276" t="s">
        <v>318</v>
      </c>
      <c r="C15" s="24">
        <v>1</v>
      </c>
      <c r="D15" s="44">
        <v>861</v>
      </c>
    </row>
    <row r="16" spans="1:4" ht="15.75" customHeight="1" x14ac:dyDescent="0.3">
      <c r="A16" s="24">
        <v>4</v>
      </c>
      <c r="B16" s="275" t="s">
        <v>319</v>
      </c>
      <c r="C16" s="24">
        <v>1</v>
      </c>
      <c r="D16" s="43">
        <v>738</v>
      </c>
    </row>
    <row r="17" spans="1:4" ht="15.75" customHeight="1" x14ac:dyDescent="0.3">
      <c r="A17" s="24">
        <v>5</v>
      </c>
      <c r="B17" s="275" t="s">
        <v>320</v>
      </c>
      <c r="C17" s="24">
        <v>1</v>
      </c>
      <c r="D17" s="43">
        <v>1318.97</v>
      </c>
    </row>
    <row r="18" spans="1:4" ht="15.75" customHeight="1" x14ac:dyDescent="0.3">
      <c r="A18" s="24">
        <v>6</v>
      </c>
      <c r="B18" s="275" t="s">
        <v>321</v>
      </c>
      <c r="C18" s="24">
        <v>1</v>
      </c>
      <c r="D18" s="43">
        <v>448.95</v>
      </c>
    </row>
    <row r="19" spans="1:4" ht="15.75" customHeight="1" x14ac:dyDescent="0.3">
      <c r="A19" s="24">
        <v>7</v>
      </c>
      <c r="B19" s="275" t="s">
        <v>322</v>
      </c>
      <c r="C19" s="24">
        <v>1</v>
      </c>
      <c r="D19" s="43">
        <v>1045.4000000000001</v>
      </c>
    </row>
    <row r="20" spans="1:4" ht="15.75" customHeight="1" x14ac:dyDescent="0.3">
      <c r="A20" s="24">
        <v>8</v>
      </c>
      <c r="B20" s="275" t="s">
        <v>318</v>
      </c>
      <c r="C20" s="24">
        <v>1</v>
      </c>
      <c r="D20" s="43">
        <v>738</v>
      </c>
    </row>
    <row r="21" spans="1:4" ht="15.75" customHeight="1" x14ac:dyDescent="0.3">
      <c r="A21" s="24">
        <v>9</v>
      </c>
      <c r="B21" s="275" t="s">
        <v>323</v>
      </c>
      <c r="C21" s="24">
        <v>1</v>
      </c>
      <c r="D21" s="43">
        <v>2994</v>
      </c>
    </row>
    <row r="22" spans="1:4" ht="15.75" customHeight="1" x14ac:dyDescent="0.3">
      <c r="A22" s="24">
        <v>10</v>
      </c>
      <c r="B22" s="275" t="s">
        <v>324</v>
      </c>
      <c r="C22" s="24">
        <v>1</v>
      </c>
      <c r="D22" s="43">
        <v>4956.7700000000004</v>
      </c>
    </row>
    <row r="23" spans="1:4" ht="15.75" customHeight="1" x14ac:dyDescent="0.3">
      <c r="A23" s="24">
        <v>11</v>
      </c>
      <c r="B23" s="275" t="s">
        <v>325</v>
      </c>
      <c r="C23" s="24">
        <v>1</v>
      </c>
      <c r="D23" s="43">
        <v>1109.0899999999999</v>
      </c>
    </row>
    <row r="24" spans="1:4" ht="15.75" customHeight="1" x14ac:dyDescent="0.3">
      <c r="A24" s="24">
        <v>12</v>
      </c>
      <c r="B24" s="275" t="s">
        <v>326</v>
      </c>
      <c r="C24" s="24">
        <v>1</v>
      </c>
      <c r="D24" s="43">
        <v>3690</v>
      </c>
    </row>
    <row r="25" spans="1:4" ht="15.75" customHeight="1" x14ac:dyDescent="0.3">
      <c r="A25" s="24">
        <v>13</v>
      </c>
      <c r="B25" s="275" t="s">
        <v>327</v>
      </c>
      <c r="C25" s="24">
        <v>2</v>
      </c>
      <c r="D25" s="43">
        <v>4428</v>
      </c>
    </row>
    <row r="26" spans="1:4" ht="15.75" customHeight="1" x14ac:dyDescent="0.3">
      <c r="A26" s="24">
        <v>14</v>
      </c>
      <c r="B26" s="275" t="s">
        <v>328</v>
      </c>
      <c r="C26" s="24">
        <v>2</v>
      </c>
      <c r="D26" s="43">
        <v>1230</v>
      </c>
    </row>
    <row r="27" spans="1:4" ht="15.75" customHeight="1" x14ac:dyDescent="0.3">
      <c r="A27" s="24">
        <v>15</v>
      </c>
      <c r="B27" s="275" t="s">
        <v>329</v>
      </c>
      <c r="C27" s="24">
        <v>1</v>
      </c>
      <c r="D27" s="43">
        <v>5386.4</v>
      </c>
    </row>
    <row r="28" spans="1:4" ht="15.75" customHeight="1" x14ac:dyDescent="0.3">
      <c r="A28" s="24">
        <v>16</v>
      </c>
      <c r="B28" s="275" t="s">
        <v>330</v>
      </c>
      <c r="C28" s="24">
        <v>1</v>
      </c>
      <c r="D28" s="43">
        <v>795.81</v>
      </c>
    </row>
    <row r="29" spans="1:4" ht="15.75" customHeight="1" x14ac:dyDescent="0.3">
      <c r="A29" s="24">
        <v>17</v>
      </c>
      <c r="B29" s="275" t="s">
        <v>331</v>
      </c>
      <c r="C29" s="24">
        <v>1</v>
      </c>
      <c r="D29" s="43">
        <v>3573.15</v>
      </c>
    </row>
    <row r="30" spans="1:4" ht="15.75" customHeight="1" x14ac:dyDescent="0.3">
      <c r="A30" s="24">
        <v>18</v>
      </c>
      <c r="B30" s="275" t="s">
        <v>332</v>
      </c>
      <c r="C30" s="24">
        <v>4</v>
      </c>
      <c r="D30" s="43">
        <v>22036.68</v>
      </c>
    </row>
    <row r="31" spans="1:4" ht="15.75" customHeight="1" x14ac:dyDescent="0.3">
      <c r="A31" s="24">
        <v>19</v>
      </c>
      <c r="B31" s="275" t="s">
        <v>333</v>
      </c>
      <c r="C31" s="24">
        <v>1</v>
      </c>
      <c r="D31" s="43">
        <v>3498</v>
      </c>
    </row>
    <row r="32" spans="1:4" ht="15.75" customHeight="1" x14ac:dyDescent="0.3">
      <c r="A32" s="24">
        <v>20</v>
      </c>
      <c r="B32" s="275" t="s">
        <v>334</v>
      </c>
      <c r="C32" s="24">
        <v>1</v>
      </c>
      <c r="D32" s="43">
        <v>578.1</v>
      </c>
    </row>
    <row r="33" spans="1:4" ht="15.75" customHeight="1" x14ac:dyDescent="0.3">
      <c r="A33" s="24">
        <v>21</v>
      </c>
      <c r="B33" s="275" t="s">
        <v>335</v>
      </c>
      <c r="C33" s="24">
        <v>1</v>
      </c>
      <c r="D33" s="43">
        <v>3644.49</v>
      </c>
    </row>
    <row r="34" spans="1:4" ht="15.75" customHeight="1" x14ac:dyDescent="0.3">
      <c r="A34" s="24">
        <v>22</v>
      </c>
      <c r="B34" s="275" t="s">
        <v>336</v>
      </c>
      <c r="C34" s="24">
        <v>1</v>
      </c>
      <c r="D34" s="43">
        <v>1499</v>
      </c>
    </row>
    <row r="35" spans="1:4" ht="15.75" customHeight="1" x14ac:dyDescent="0.3">
      <c r="A35" s="24">
        <v>23</v>
      </c>
      <c r="B35" s="275" t="s">
        <v>337</v>
      </c>
      <c r="C35" s="24">
        <v>1</v>
      </c>
      <c r="D35" s="43">
        <v>3300</v>
      </c>
    </row>
    <row r="36" spans="1:4" ht="15.75" customHeight="1" x14ac:dyDescent="0.3">
      <c r="A36" s="24">
        <v>24</v>
      </c>
      <c r="B36" s="275" t="s">
        <v>338</v>
      </c>
      <c r="C36" s="24">
        <v>1</v>
      </c>
      <c r="D36" s="43">
        <v>5000</v>
      </c>
    </row>
    <row r="37" spans="1:4" ht="15.75" customHeight="1" x14ac:dyDescent="0.3">
      <c r="A37" s="24">
        <v>25</v>
      </c>
      <c r="B37" s="275" t="s">
        <v>339</v>
      </c>
      <c r="C37" s="24">
        <v>1</v>
      </c>
      <c r="D37" s="43">
        <v>2960</v>
      </c>
    </row>
    <row r="38" spans="1:4" ht="15.75" customHeight="1" x14ac:dyDescent="0.3">
      <c r="A38" s="24">
        <v>26</v>
      </c>
      <c r="B38" s="275" t="s">
        <v>340</v>
      </c>
      <c r="C38" s="24">
        <v>1</v>
      </c>
      <c r="D38" s="43">
        <v>2460</v>
      </c>
    </row>
    <row r="39" spans="1:4" ht="15.75" customHeight="1" x14ac:dyDescent="0.3">
      <c r="A39" s="24">
        <v>27</v>
      </c>
      <c r="B39" s="275" t="s">
        <v>341</v>
      </c>
      <c r="C39" s="24">
        <v>1</v>
      </c>
      <c r="D39" s="43">
        <v>499</v>
      </c>
    </row>
    <row r="40" spans="1:4" ht="15.75" customHeight="1" x14ac:dyDescent="0.3">
      <c r="A40" s="24">
        <v>28</v>
      </c>
      <c r="B40" s="275" t="s">
        <v>342</v>
      </c>
      <c r="C40" s="24">
        <v>1</v>
      </c>
      <c r="D40" s="43">
        <v>449</v>
      </c>
    </row>
    <row r="41" spans="1:4" ht="15.75" customHeight="1" x14ac:dyDescent="0.3">
      <c r="A41" s="24">
        <v>29</v>
      </c>
      <c r="B41" s="275" t="s">
        <v>343</v>
      </c>
      <c r="C41" s="24">
        <v>1</v>
      </c>
      <c r="D41" s="43">
        <v>649</v>
      </c>
    </row>
    <row r="42" spans="1:4" ht="15.75" customHeight="1" x14ac:dyDescent="0.3">
      <c r="A42" s="24">
        <v>30</v>
      </c>
      <c r="B42" s="275" t="s">
        <v>344</v>
      </c>
      <c r="C42" s="24">
        <v>1</v>
      </c>
      <c r="D42" s="43">
        <v>17399.45</v>
      </c>
    </row>
    <row r="43" spans="1:4" ht="15.75" customHeight="1" x14ac:dyDescent="0.3">
      <c r="A43" s="24">
        <v>31</v>
      </c>
      <c r="B43" s="275" t="s">
        <v>345</v>
      </c>
      <c r="C43" s="24">
        <v>1</v>
      </c>
      <c r="D43" s="43">
        <v>15988.77</v>
      </c>
    </row>
    <row r="44" spans="1:4" ht="15.75" customHeight="1" x14ac:dyDescent="0.3">
      <c r="A44" s="24">
        <v>32</v>
      </c>
      <c r="B44" s="275" t="s">
        <v>346</v>
      </c>
      <c r="C44" s="24">
        <v>1</v>
      </c>
      <c r="D44" s="43">
        <v>909.27</v>
      </c>
    </row>
    <row r="45" spans="1:4" ht="15.75" customHeight="1" x14ac:dyDescent="0.3">
      <c r="A45" s="24">
        <v>33</v>
      </c>
      <c r="B45" s="275" t="s">
        <v>347</v>
      </c>
      <c r="C45" s="24">
        <v>1</v>
      </c>
      <c r="D45" s="43">
        <v>909.25</v>
      </c>
    </row>
    <row r="46" spans="1:4" ht="15.75" customHeight="1" x14ac:dyDescent="0.3">
      <c r="A46" s="245">
        <v>34</v>
      </c>
      <c r="B46" s="277" t="s">
        <v>640</v>
      </c>
      <c r="C46" s="246">
        <v>3</v>
      </c>
      <c r="D46" s="247">
        <v>2373.5300000000002</v>
      </c>
    </row>
    <row r="47" spans="1:4" ht="15.75" customHeight="1" x14ac:dyDescent="0.3">
      <c r="A47" s="245">
        <v>35</v>
      </c>
      <c r="B47" s="277" t="s">
        <v>641</v>
      </c>
      <c r="C47" s="246">
        <v>1</v>
      </c>
      <c r="D47" s="247">
        <v>898.99</v>
      </c>
    </row>
    <row r="48" spans="1:4" ht="15.75" customHeight="1" x14ac:dyDescent="0.3">
      <c r="A48" s="245">
        <v>36</v>
      </c>
      <c r="B48" s="277" t="s">
        <v>642</v>
      </c>
      <c r="C48" s="246">
        <v>1</v>
      </c>
      <c r="D48" s="247">
        <v>15375</v>
      </c>
    </row>
    <row r="49" spans="1:4" ht="15.75" customHeight="1" x14ac:dyDescent="0.3">
      <c r="A49" s="245">
        <v>37</v>
      </c>
      <c r="B49" s="277" t="s">
        <v>643</v>
      </c>
      <c r="C49" s="246">
        <v>1</v>
      </c>
      <c r="D49" s="247">
        <v>1400</v>
      </c>
    </row>
    <row r="50" spans="1:4" ht="15.75" customHeight="1" x14ac:dyDescent="0.3">
      <c r="A50" s="245">
        <v>38</v>
      </c>
      <c r="B50" s="277" t="s">
        <v>644</v>
      </c>
      <c r="C50" s="246">
        <v>1</v>
      </c>
      <c r="D50" s="247">
        <v>1039.99</v>
      </c>
    </row>
    <row r="51" spans="1:4" ht="15.75" customHeight="1" x14ac:dyDescent="0.3">
      <c r="A51" s="245">
        <v>39</v>
      </c>
      <c r="B51" s="277" t="s">
        <v>645</v>
      </c>
      <c r="C51" s="246">
        <v>1</v>
      </c>
      <c r="D51" s="247">
        <v>61613.78</v>
      </c>
    </row>
    <row r="52" spans="1:4" ht="15.75" customHeight="1" x14ac:dyDescent="0.3">
      <c r="A52" s="245">
        <v>40</v>
      </c>
      <c r="B52" s="277" t="s">
        <v>646</v>
      </c>
      <c r="C52" s="246">
        <v>1</v>
      </c>
      <c r="D52" s="247">
        <v>13428.8</v>
      </c>
    </row>
    <row r="53" spans="1:4" ht="15.75" customHeight="1" x14ac:dyDescent="0.3">
      <c r="A53" s="245">
        <v>41</v>
      </c>
      <c r="B53" s="277" t="s">
        <v>647</v>
      </c>
      <c r="C53" s="246">
        <v>1</v>
      </c>
      <c r="D53" s="247">
        <v>17466</v>
      </c>
    </row>
    <row r="54" spans="1:4" ht="15.75" customHeight="1" x14ac:dyDescent="0.3">
      <c r="A54" s="87">
        <v>0</v>
      </c>
      <c r="B54" s="278"/>
      <c r="C54" s="62" t="s">
        <v>261</v>
      </c>
      <c r="D54" s="63">
        <v>246256</v>
      </c>
    </row>
    <row r="55" spans="1:4" ht="15.75" customHeight="1" x14ac:dyDescent="0.3">
      <c r="A55" s="414" t="s">
        <v>359</v>
      </c>
      <c r="B55" s="419"/>
      <c r="C55" s="27"/>
      <c r="D55" s="248">
        <v>88152.87000000001</v>
      </c>
    </row>
    <row r="56" spans="1:4" ht="15.75" customHeight="1" x14ac:dyDescent="0.3">
      <c r="A56" s="88">
        <v>1</v>
      </c>
      <c r="B56" s="279" t="s">
        <v>348</v>
      </c>
      <c r="C56" s="4">
        <v>1</v>
      </c>
      <c r="D56" s="45">
        <v>2833.92</v>
      </c>
    </row>
    <row r="57" spans="1:4" ht="15.75" customHeight="1" x14ac:dyDescent="0.3">
      <c r="A57" s="88">
        <v>2</v>
      </c>
      <c r="B57" s="280" t="s">
        <v>349</v>
      </c>
      <c r="C57" s="29">
        <v>1</v>
      </c>
      <c r="D57" s="46">
        <v>4634.6400000000003</v>
      </c>
    </row>
    <row r="58" spans="1:4" ht="15.75" customHeight="1" x14ac:dyDescent="0.3">
      <c r="A58" s="88">
        <v>3</v>
      </c>
      <c r="B58" s="280" t="s">
        <v>276</v>
      </c>
      <c r="C58" s="29">
        <v>1</v>
      </c>
      <c r="D58" s="46">
        <v>8699.7900000000009</v>
      </c>
    </row>
    <row r="59" spans="1:4" ht="15.75" customHeight="1" x14ac:dyDescent="0.3">
      <c r="A59" s="88">
        <v>4</v>
      </c>
      <c r="B59" s="280" t="s">
        <v>276</v>
      </c>
      <c r="C59" s="29">
        <v>3</v>
      </c>
      <c r="D59" s="46">
        <v>18217.53</v>
      </c>
    </row>
    <row r="60" spans="1:4" ht="15.75" customHeight="1" x14ac:dyDescent="0.3">
      <c r="A60" s="88">
        <v>5</v>
      </c>
      <c r="B60" s="280" t="s">
        <v>350</v>
      </c>
      <c r="C60" s="29">
        <v>1</v>
      </c>
      <c r="D60" s="46">
        <v>7129.08</v>
      </c>
    </row>
    <row r="61" spans="1:4" ht="15.75" customHeight="1" x14ac:dyDescent="0.3">
      <c r="A61" s="88">
        <v>6</v>
      </c>
      <c r="B61" s="280" t="s">
        <v>351</v>
      </c>
      <c r="C61" s="29">
        <v>1</v>
      </c>
      <c r="D61" s="46">
        <v>4210.29</v>
      </c>
    </row>
    <row r="62" spans="1:4" ht="15.75" customHeight="1" x14ac:dyDescent="0.3">
      <c r="A62" s="88">
        <v>7</v>
      </c>
      <c r="B62" s="280" t="s">
        <v>352</v>
      </c>
      <c r="C62" s="29">
        <v>17</v>
      </c>
      <c r="D62" s="46">
        <v>18734.169999999998</v>
      </c>
    </row>
    <row r="63" spans="1:4" ht="15.75" customHeight="1" x14ac:dyDescent="0.3">
      <c r="A63" s="88">
        <v>8</v>
      </c>
      <c r="B63" s="280" t="s">
        <v>353</v>
      </c>
      <c r="C63" s="29">
        <v>4</v>
      </c>
      <c r="D63" s="46">
        <v>6292.64</v>
      </c>
    </row>
    <row r="64" spans="1:4" ht="15.75" customHeight="1" x14ac:dyDescent="0.3">
      <c r="A64" s="88">
        <v>9</v>
      </c>
      <c r="B64" s="280" t="s">
        <v>354</v>
      </c>
      <c r="C64" s="29">
        <v>1</v>
      </c>
      <c r="D64" s="46">
        <v>2749.05</v>
      </c>
    </row>
    <row r="65" spans="1:5" ht="15.75" customHeight="1" x14ac:dyDescent="0.3">
      <c r="A65" s="88">
        <v>10</v>
      </c>
      <c r="B65" s="280" t="s">
        <v>355</v>
      </c>
      <c r="C65" s="29">
        <v>1</v>
      </c>
      <c r="D65" s="46">
        <v>1830.24</v>
      </c>
    </row>
    <row r="66" spans="1:5" ht="15.75" customHeight="1" x14ac:dyDescent="0.3">
      <c r="A66" s="88">
        <v>11</v>
      </c>
      <c r="B66" s="280" t="s">
        <v>356</v>
      </c>
      <c r="C66" s="29">
        <v>1</v>
      </c>
      <c r="D66" s="46">
        <v>7622.31</v>
      </c>
    </row>
    <row r="67" spans="1:5" ht="15.75" customHeight="1" x14ac:dyDescent="0.3">
      <c r="A67" s="88">
        <v>12</v>
      </c>
      <c r="B67" s="280" t="s">
        <v>357</v>
      </c>
      <c r="C67" s="29">
        <v>1</v>
      </c>
      <c r="D67" s="46">
        <v>757.68</v>
      </c>
    </row>
    <row r="68" spans="1:5" ht="15.75" customHeight="1" x14ac:dyDescent="0.3">
      <c r="A68" s="88">
        <v>11</v>
      </c>
      <c r="B68" s="277" t="s">
        <v>648</v>
      </c>
      <c r="C68" s="39">
        <v>1</v>
      </c>
      <c r="D68" s="73">
        <v>2601.4499999999998</v>
      </c>
    </row>
    <row r="69" spans="1:5" ht="15.75" customHeight="1" x14ac:dyDescent="0.3">
      <c r="A69" s="88">
        <v>12</v>
      </c>
      <c r="B69" s="277" t="s">
        <v>649</v>
      </c>
      <c r="C69" s="39">
        <v>1</v>
      </c>
      <c r="D69" s="73">
        <v>1840.08</v>
      </c>
    </row>
    <row r="70" spans="1:5" ht="15.75" customHeight="1" x14ac:dyDescent="0.3">
      <c r="A70" s="87">
        <v>0</v>
      </c>
      <c r="B70" s="278"/>
      <c r="C70" s="62" t="s">
        <v>261</v>
      </c>
      <c r="D70" s="63">
        <v>88152.87000000001</v>
      </c>
    </row>
    <row r="71" spans="1:5" ht="15.75" customHeight="1" x14ac:dyDescent="0.3">
      <c r="A71" s="26" t="s">
        <v>584</v>
      </c>
      <c r="B71" s="281"/>
      <c r="C71" s="28"/>
      <c r="D71" s="37">
        <v>248975.49000000002</v>
      </c>
    </row>
    <row r="72" spans="1:5" ht="15.75" customHeight="1" x14ac:dyDescent="0.3">
      <c r="A72" s="127">
        <v>1</v>
      </c>
      <c r="B72" s="282" t="s">
        <v>557</v>
      </c>
      <c r="C72" s="127">
        <v>2023</v>
      </c>
      <c r="D72" s="249">
        <v>159408</v>
      </c>
    </row>
    <row r="73" spans="1:5" ht="15.75" customHeight="1" x14ac:dyDescent="0.3">
      <c r="A73" s="127">
        <v>2</v>
      </c>
      <c r="B73" s="282" t="s">
        <v>650</v>
      </c>
      <c r="C73" s="127">
        <v>1</v>
      </c>
      <c r="D73" s="249">
        <v>36957.82</v>
      </c>
    </row>
    <row r="74" spans="1:5" ht="15.75" customHeight="1" x14ac:dyDescent="0.3">
      <c r="A74" s="127">
        <v>3</v>
      </c>
      <c r="B74" s="282" t="s">
        <v>651</v>
      </c>
      <c r="C74" s="127">
        <v>1</v>
      </c>
      <c r="D74" s="249">
        <v>30135</v>
      </c>
    </row>
    <row r="75" spans="1:5" ht="15.75" customHeight="1" x14ac:dyDescent="0.3">
      <c r="A75" s="127">
        <v>4</v>
      </c>
      <c r="B75" s="282" t="s">
        <v>652</v>
      </c>
      <c r="C75" s="127">
        <v>1</v>
      </c>
      <c r="D75" s="249">
        <v>11000</v>
      </c>
    </row>
    <row r="76" spans="1:5" ht="15.75" customHeight="1" x14ac:dyDescent="0.3">
      <c r="A76" s="127">
        <v>5</v>
      </c>
      <c r="B76" s="282" t="s">
        <v>653</v>
      </c>
      <c r="C76" s="127">
        <v>1</v>
      </c>
      <c r="D76" s="249">
        <v>11474.67</v>
      </c>
    </row>
    <row r="77" spans="1:5" ht="15.75" customHeight="1" x14ac:dyDescent="0.3">
      <c r="A77" s="87"/>
      <c r="B77" s="278"/>
      <c r="C77" s="62" t="s">
        <v>261</v>
      </c>
      <c r="D77" s="63">
        <v>248975.49000000002</v>
      </c>
    </row>
    <row r="78" spans="1:5" ht="15.75" customHeight="1" x14ac:dyDescent="0.3">
      <c r="A78" s="417" t="s">
        <v>459</v>
      </c>
      <c r="B78" s="418"/>
      <c r="C78" s="78"/>
      <c r="D78" s="79"/>
    </row>
    <row r="79" spans="1:5" ht="15.75" customHeight="1" x14ac:dyDescent="0.3">
      <c r="A79" s="414" t="s">
        <v>358</v>
      </c>
      <c r="B79" s="338"/>
      <c r="C79" s="24"/>
      <c r="D79" s="43">
        <v>132068.31999999998</v>
      </c>
    </row>
    <row r="80" spans="1:5" ht="15.75" customHeight="1" x14ac:dyDescent="0.3">
      <c r="A80" s="30">
        <v>1</v>
      </c>
      <c r="B80" s="38" t="s">
        <v>748</v>
      </c>
      <c r="C80" s="38">
        <v>2018</v>
      </c>
      <c r="D80" s="318">
        <v>1599</v>
      </c>
      <c r="E80"/>
    </row>
    <row r="81" spans="1:5" ht="15.75" customHeight="1" x14ac:dyDescent="0.3">
      <c r="A81" s="30">
        <v>2</v>
      </c>
      <c r="B81" s="38" t="s">
        <v>462</v>
      </c>
      <c r="C81" s="38">
        <v>2018</v>
      </c>
      <c r="D81" s="318">
        <v>5911</v>
      </c>
      <c r="E81"/>
    </row>
    <row r="82" spans="1:5" ht="15.75" customHeight="1" x14ac:dyDescent="0.3">
      <c r="A82" s="30">
        <v>3</v>
      </c>
      <c r="B82" s="38" t="s">
        <v>463</v>
      </c>
      <c r="C82" s="38">
        <v>2018</v>
      </c>
      <c r="D82" s="318">
        <v>489</v>
      </c>
      <c r="E82"/>
    </row>
    <row r="83" spans="1:5" ht="15.75" customHeight="1" x14ac:dyDescent="0.3">
      <c r="A83" s="30">
        <v>4</v>
      </c>
      <c r="B83" s="38" t="s">
        <v>464</v>
      </c>
      <c r="C83" s="38">
        <v>2019</v>
      </c>
      <c r="D83" s="318">
        <v>4200</v>
      </c>
      <c r="E83"/>
    </row>
    <row r="84" spans="1:5" ht="15.75" customHeight="1" x14ac:dyDescent="0.3">
      <c r="A84" s="30">
        <v>5</v>
      </c>
      <c r="B84" s="38" t="s">
        <v>465</v>
      </c>
      <c r="C84" s="38">
        <v>2019</v>
      </c>
      <c r="D84" s="318">
        <v>699</v>
      </c>
      <c r="E84"/>
    </row>
    <row r="85" spans="1:5" ht="15.75" customHeight="1" x14ac:dyDescent="0.3">
      <c r="A85" s="30">
        <v>6</v>
      </c>
      <c r="B85" s="366" t="s">
        <v>466</v>
      </c>
      <c r="C85" s="367">
        <v>2019</v>
      </c>
      <c r="D85" s="379">
        <v>895</v>
      </c>
      <c r="E85"/>
    </row>
    <row r="86" spans="1:5" ht="15.75" customHeight="1" x14ac:dyDescent="0.3">
      <c r="A86" s="30">
        <v>7</v>
      </c>
      <c r="B86" s="366" t="s">
        <v>467</v>
      </c>
      <c r="C86" s="367">
        <v>2019</v>
      </c>
      <c r="D86" s="379">
        <v>3600</v>
      </c>
      <c r="E86"/>
    </row>
    <row r="87" spans="1:5" ht="15.75" customHeight="1" x14ac:dyDescent="0.3">
      <c r="A87" s="30">
        <v>8</v>
      </c>
      <c r="B87" s="366" t="s">
        <v>468</v>
      </c>
      <c r="C87" s="367">
        <v>2019</v>
      </c>
      <c r="D87" s="379">
        <v>699</v>
      </c>
      <c r="E87"/>
    </row>
    <row r="88" spans="1:5" ht="15.75" customHeight="1" x14ac:dyDescent="0.3">
      <c r="A88" s="30">
        <v>9</v>
      </c>
      <c r="B88" s="366" t="s">
        <v>469</v>
      </c>
      <c r="C88" s="367">
        <v>2019</v>
      </c>
      <c r="D88" s="379">
        <v>2450</v>
      </c>
      <c r="E88"/>
    </row>
    <row r="89" spans="1:5" ht="15.75" customHeight="1" x14ac:dyDescent="0.3">
      <c r="A89" s="30">
        <v>10</v>
      </c>
      <c r="B89" s="366" t="s">
        <v>468</v>
      </c>
      <c r="C89" s="367">
        <v>2019</v>
      </c>
      <c r="D89" s="379">
        <v>699</v>
      </c>
      <c r="E89"/>
    </row>
    <row r="90" spans="1:5" ht="15.75" customHeight="1" x14ac:dyDescent="0.3">
      <c r="A90" s="30">
        <v>11</v>
      </c>
      <c r="B90" s="366" t="s">
        <v>361</v>
      </c>
      <c r="C90" s="367">
        <v>2019</v>
      </c>
      <c r="D90" s="379">
        <v>940</v>
      </c>
      <c r="E90"/>
    </row>
    <row r="91" spans="1:5" ht="15.75" customHeight="1" x14ac:dyDescent="0.3">
      <c r="A91" s="30">
        <v>12</v>
      </c>
      <c r="B91" s="366" t="s">
        <v>362</v>
      </c>
      <c r="C91" s="367">
        <v>2020</v>
      </c>
      <c r="D91" s="379">
        <v>576.87</v>
      </c>
      <c r="E91"/>
    </row>
    <row r="92" spans="1:5" ht="15.75" customHeight="1" x14ac:dyDescent="0.3">
      <c r="A92" s="30">
        <v>13</v>
      </c>
      <c r="B92" s="366" t="s">
        <v>362</v>
      </c>
      <c r="C92" s="367">
        <v>2020</v>
      </c>
      <c r="D92" s="379">
        <v>576.87</v>
      </c>
      <c r="E92"/>
    </row>
    <row r="93" spans="1:5" ht="15.75" customHeight="1" x14ac:dyDescent="0.3">
      <c r="A93" s="30">
        <v>14</v>
      </c>
      <c r="B93" s="366" t="s">
        <v>364</v>
      </c>
      <c r="C93" s="367">
        <v>2020</v>
      </c>
      <c r="D93" s="379">
        <v>579</v>
      </c>
      <c r="E93"/>
    </row>
    <row r="94" spans="1:5" ht="15.75" customHeight="1" x14ac:dyDescent="0.3">
      <c r="A94" s="30">
        <v>15</v>
      </c>
      <c r="B94" s="366" t="s">
        <v>367</v>
      </c>
      <c r="C94" s="367">
        <v>2020</v>
      </c>
      <c r="D94" s="379">
        <v>2199</v>
      </c>
      <c r="E94"/>
    </row>
    <row r="95" spans="1:5" ht="15.75" customHeight="1" x14ac:dyDescent="0.3">
      <c r="A95" s="30">
        <v>16</v>
      </c>
      <c r="B95" s="366" t="s">
        <v>365</v>
      </c>
      <c r="C95" s="367">
        <v>2020</v>
      </c>
      <c r="D95" s="379">
        <v>2798</v>
      </c>
      <c r="E95"/>
    </row>
    <row r="96" spans="1:5" ht="15.75" customHeight="1" x14ac:dyDescent="0.3">
      <c r="A96" s="30">
        <v>17</v>
      </c>
      <c r="B96" s="366" t="s">
        <v>365</v>
      </c>
      <c r="C96" s="367">
        <v>2020</v>
      </c>
      <c r="D96" s="379">
        <v>2798</v>
      </c>
      <c r="E96"/>
    </row>
    <row r="97" spans="1:5" ht="15.75" customHeight="1" x14ac:dyDescent="0.3">
      <c r="A97" s="30">
        <v>18</v>
      </c>
      <c r="B97" s="366" t="s">
        <v>363</v>
      </c>
      <c r="C97" s="367">
        <v>2020</v>
      </c>
      <c r="D97" s="379">
        <v>355.47</v>
      </c>
      <c r="E97"/>
    </row>
    <row r="98" spans="1:5" ht="15.75" customHeight="1" x14ac:dyDescent="0.3">
      <c r="A98" s="30">
        <v>19</v>
      </c>
      <c r="B98" s="366" t="s">
        <v>366</v>
      </c>
      <c r="C98" s="367">
        <v>2020</v>
      </c>
      <c r="D98" s="379">
        <v>429</v>
      </c>
      <c r="E98"/>
    </row>
    <row r="99" spans="1:5" ht="15.75" customHeight="1" x14ac:dyDescent="0.3">
      <c r="A99" s="30">
        <v>20</v>
      </c>
      <c r="B99" s="366" t="s">
        <v>366</v>
      </c>
      <c r="C99" s="367">
        <v>2020</v>
      </c>
      <c r="D99" s="379">
        <v>429</v>
      </c>
      <c r="E99"/>
    </row>
    <row r="100" spans="1:5" ht="15.75" customHeight="1" x14ac:dyDescent="0.3">
      <c r="A100" s="30">
        <v>21</v>
      </c>
      <c r="B100" s="368" t="s">
        <v>362</v>
      </c>
      <c r="C100" s="367">
        <v>2021</v>
      </c>
      <c r="D100" s="380">
        <v>613.77</v>
      </c>
      <c r="E100"/>
    </row>
    <row r="101" spans="1:5" ht="15.75" customHeight="1" x14ac:dyDescent="0.3">
      <c r="A101" s="30">
        <v>22</v>
      </c>
      <c r="B101" s="366" t="s">
        <v>368</v>
      </c>
      <c r="C101" s="367">
        <v>2021</v>
      </c>
      <c r="D101" s="379">
        <v>2520</v>
      </c>
      <c r="E101"/>
    </row>
    <row r="102" spans="1:5" ht="15.75" customHeight="1" x14ac:dyDescent="0.3">
      <c r="A102" s="30">
        <v>23</v>
      </c>
      <c r="B102" s="366" t="s">
        <v>470</v>
      </c>
      <c r="C102" s="367">
        <v>2021</v>
      </c>
      <c r="D102" s="379">
        <v>2770</v>
      </c>
      <c r="E102"/>
    </row>
    <row r="103" spans="1:5" ht="15.75" customHeight="1" x14ac:dyDescent="0.3">
      <c r="A103" s="30">
        <v>24</v>
      </c>
      <c r="B103" s="366" t="s">
        <v>369</v>
      </c>
      <c r="C103" s="367">
        <v>2021</v>
      </c>
      <c r="D103" s="379">
        <v>550</v>
      </c>
      <c r="E103"/>
    </row>
    <row r="104" spans="1:5" ht="15.75" customHeight="1" x14ac:dyDescent="0.3">
      <c r="A104" s="30">
        <v>25</v>
      </c>
      <c r="B104" s="366" t="s">
        <v>369</v>
      </c>
      <c r="C104" s="367">
        <v>2021</v>
      </c>
      <c r="D104" s="379">
        <v>550</v>
      </c>
      <c r="E104"/>
    </row>
    <row r="105" spans="1:5" ht="15.75" customHeight="1" x14ac:dyDescent="0.3">
      <c r="A105" s="30">
        <v>26</v>
      </c>
      <c r="B105" s="366" t="s">
        <v>362</v>
      </c>
      <c r="C105" s="367">
        <v>2021</v>
      </c>
      <c r="D105" s="379">
        <v>613.77</v>
      </c>
      <c r="E105"/>
    </row>
    <row r="106" spans="1:5" ht="15.75" customHeight="1" x14ac:dyDescent="0.3">
      <c r="A106" s="30">
        <v>27</v>
      </c>
      <c r="B106" s="366" t="s">
        <v>370</v>
      </c>
      <c r="C106" s="367">
        <v>2021</v>
      </c>
      <c r="D106" s="379">
        <v>2460</v>
      </c>
      <c r="E106"/>
    </row>
    <row r="107" spans="1:5" ht="15.75" customHeight="1" x14ac:dyDescent="0.3">
      <c r="A107" s="30">
        <v>28</v>
      </c>
      <c r="B107" s="366" t="s">
        <v>363</v>
      </c>
      <c r="C107" s="367">
        <v>2021</v>
      </c>
      <c r="D107" s="379">
        <v>360</v>
      </c>
      <c r="E107"/>
    </row>
    <row r="108" spans="1:5" ht="15.75" customHeight="1" x14ac:dyDescent="0.3">
      <c r="A108" s="30">
        <v>29</v>
      </c>
      <c r="B108" s="366" t="s">
        <v>371</v>
      </c>
      <c r="C108" s="367">
        <v>2021</v>
      </c>
      <c r="D108" s="379">
        <v>1000</v>
      </c>
      <c r="E108"/>
    </row>
    <row r="109" spans="1:5" ht="15.75" customHeight="1" x14ac:dyDescent="0.3">
      <c r="A109" s="30">
        <v>30</v>
      </c>
      <c r="B109" s="366" t="s">
        <v>371</v>
      </c>
      <c r="C109" s="367">
        <v>2021</v>
      </c>
      <c r="D109" s="379">
        <v>1000</v>
      </c>
      <c r="E109"/>
    </row>
    <row r="110" spans="1:5" ht="15.75" customHeight="1" x14ac:dyDescent="0.3">
      <c r="A110" s="30">
        <v>31</v>
      </c>
      <c r="B110" s="366" t="s">
        <v>471</v>
      </c>
      <c r="C110" s="367">
        <v>2021</v>
      </c>
      <c r="D110" s="379">
        <v>2999.99</v>
      </c>
      <c r="E110"/>
    </row>
    <row r="111" spans="1:5" ht="15.75" customHeight="1" x14ac:dyDescent="0.3">
      <c r="A111" s="30">
        <v>32</v>
      </c>
      <c r="B111" s="368" t="s">
        <v>372</v>
      </c>
      <c r="C111" s="367">
        <v>2022</v>
      </c>
      <c r="D111" s="379">
        <v>2699</v>
      </c>
      <c r="E111"/>
    </row>
    <row r="112" spans="1:5" ht="15.75" customHeight="1" x14ac:dyDescent="0.3">
      <c r="A112" s="30">
        <v>33</v>
      </c>
      <c r="B112" s="366" t="s">
        <v>362</v>
      </c>
      <c r="C112" s="367">
        <v>2022</v>
      </c>
      <c r="D112" s="379">
        <v>619</v>
      </c>
      <c r="E112"/>
    </row>
    <row r="113" spans="1:5" ht="15.75" customHeight="1" x14ac:dyDescent="0.3">
      <c r="A113" s="30">
        <v>34</v>
      </c>
      <c r="B113" s="368" t="s">
        <v>373</v>
      </c>
      <c r="C113" s="367">
        <v>2022</v>
      </c>
      <c r="D113" s="380">
        <v>3890</v>
      </c>
      <c r="E113"/>
    </row>
    <row r="114" spans="1:5" ht="15.75" customHeight="1" x14ac:dyDescent="0.3">
      <c r="A114" s="30">
        <v>35</v>
      </c>
      <c r="B114" s="368" t="s">
        <v>373</v>
      </c>
      <c r="C114" s="367">
        <v>2022</v>
      </c>
      <c r="D114" s="380">
        <v>3890</v>
      </c>
      <c r="E114"/>
    </row>
    <row r="115" spans="1:5" ht="15.75" customHeight="1" x14ac:dyDescent="0.3">
      <c r="A115" s="30">
        <v>36</v>
      </c>
      <c r="B115" s="366" t="s">
        <v>374</v>
      </c>
      <c r="C115" s="367">
        <v>2022</v>
      </c>
      <c r="D115" s="379">
        <v>600</v>
      </c>
      <c r="E115"/>
    </row>
    <row r="116" spans="1:5" ht="15.75" customHeight="1" x14ac:dyDescent="0.3">
      <c r="A116" s="30">
        <v>37</v>
      </c>
      <c r="B116" s="366" t="s">
        <v>374</v>
      </c>
      <c r="C116" s="367">
        <v>2022</v>
      </c>
      <c r="D116" s="379">
        <v>600</v>
      </c>
      <c r="E116"/>
    </row>
    <row r="117" spans="1:5" ht="15.75" customHeight="1" x14ac:dyDescent="0.3">
      <c r="A117" s="30">
        <v>38</v>
      </c>
      <c r="B117" s="366" t="s">
        <v>375</v>
      </c>
      <c r="C117" s="367">
        <v>2022</v>
      </c>
      <c r="D117" s="379">
        <v>1150</v>
      </c>
      <c r="E117"/>
    </row>
    <row r="118" spans="1:5" ht="15.75" customHeight="1" x14ac:dyDescent="0.3">
      <c r="A118" s="30">
        <v>39</v>
      </c>
      <c r="B118" s="366" t="s">
        <v>375</v>
      </c>
      <c r="C118" s="367">
        <v>2022</v>
      </c>
      <c r="D118" s="379">
        <v>1150</v>
      </c>
      <c r="E118"/>
    </row>
    <row r="119" spans="1:5" ht="15.75" customHeight="1" x14ac:dyDescent="0.3">
      <c r="A119" s="30">
        <v>40</v>
      </c>
      <c r="B119" s="366" t="s">
        <v>376</v>
      </c>
      <c r="C119" s="367">
        <v>2022</v>
      </c>
      <c r="D119" s="379">
        <v>7500.01</v>
      </c>
      <c r="E119"/>
    </row>
    <row r="120" spans="1:5" ht="15.75" customHeight="1" x14ac:dyDescent="0.3">
      <c r="A120" s="30">
        <v>41</v>
      </c>
      <c r="B120" s="366" t="s">
        <v>377</v>
      </c>
      <c r="C120" s="367">
        <v>2022</v>
      </c>
      <c r="D120" s="379">
        <v>3500</v>
      </c>
      <c r="E120"/>
    </row>
    <row r="121" spans="1:5" ht="15.75" customHeight="1" x14ac:dyDescent="0.3">
      <c r="A121" s="391">
        <v>42</v>
      </c>
      <c r="B121" s="369" t="s">
        <v>378</v>
      </c>
      <c r="C121" s="370">
        <v>2022</v>
      </c>
      <c r="D121" s="381">
        <v>5010.01</v>
      </c>
      <c r="E121"/>
    </row>
    <row r="122" spans="1:5" ht="15.75" customHeight="1" x14ac:dyDescent="0.3">
      <c r="A122" s="30">
        <v>43</v>
      </c>
      <c r="B122" s="371" t="s">
        <v>472</v>
      </c>
      <c r="C122" s="372">
        <v>2023</v>
      </c>
      <c r="D122" s="382">
        <v>1999</v>
      </c>
      <c r="E122"/>
    </row>
    <row r="123" spans="1:5" ht="15.75" customHeight="1" x14ac:dyDescent="0.3">
      <c r="A123" s="391">
        <v>44</v>
      </c>
      <c r="B123" s="371" t="s">
        <v>473</v>
      </c>
      <c r="C123" s="372">
        <v>2023</v>
      </c>
      <c r="D123" s="382">
        <v>5700</v>
      </c>
      <c r="E123"/>
    </row>
    <row r="124" spans="1:5" ht="15.75" customHeight="1" x14ac:dyDescent="0.3">
      <c r="A124" s="30">
        <v>45</v>
      </c>
      <c r="B124" s="371" t="s">
        <v>473</v>
      </c>
      <c r="C124" s="372">
        <v>2023</v>
      </c>
      <c r="D124" s="382">
        <v>5700</v>
      </c>
      <c r="E124"/>
    </row>
    <row r="125" spans="1:5" ht="15.75" customHeight="1" x14ac:dyDescent="0.3">
      <c r="A125" s="391">
        <v>46</v>
      </c>
      <c r="B125" s="371" t="s">
        <v>473</v>
      </c>
      <c r="C125" s="372">
        <v>2023</v>
      </c>
      <c r="D125" s="382">
        <v>5700</v>
      </c>
      <c r="E125"/>
    </row>
    <row r="126" spans="1:5" ht="15.75" customHeight="1" x14ac:dyDescent="0.3">
      <c r="A126" s="30">
        <v>47</v>
      </c>
      <c r="B126" s="371" t="s">
        <v>473</v>
      </c>
      <c r="C126" s="372">
        <v>2023</v>
      </c>
      <c r="D126" s="382">
        <v>5700</v>
      </c>
      <c r="E126"/>
    </row>
    <row r="127" spans="1:5" ht="15.75" customHeight="1" x14ac:dyDescent="0.3">
      <c r="A127" s="391">
        <v>48</v>
      </c>
      <c r="B127" s="371" t="s">
        <v>474</v>
      </c>
      <c r="C127" s="372">
        <v>2023</v>
      </c>
      <c r="D127" s="382">
        <v>869</v>
      </c>
      <c r="E127"/>
    </row>
    <row r="128" spans="1:5" ht="15.75" customHeight="1" x14ac:dyDescent="0.3">
      <c r="A128" s="30">
        <v>49</v>
      </c>
      <c r="B128" s="371" t="s">
        <v>474</v>
      </c>
      <c r="C128" s="372">
        <v>2023</v>
      </c>
      <c r="D128" s="382">
        <v>869</v>
      </c>
      <c r="E128"/>
    </row>
    <row r="129" spans="1:5" ht="15.75" customHeight="1" x14ac:dyDescent="0.3">
      <c r="A129" s="391">
        <v>50</v>
      </c>
      <c r="B129" s="371" t="s">
        <v>474</v>
      </c>
      <c r="C129" s="372">
        <v>2023</v>
      </c>
      <c r="D129" s="382">
        <v>869</v>
      </c>
      <c r="E129"/>
    </row>
    <row r="130" spans="1:5" ht="15.75" customHeight="1" x14ac:dyDescent="0.3">
      <c r="A130" s="30">
        <v>51</v>
      </c>
      <c r="B130" s="371" t="s">
        <v>474</v>
      </c>
      <c r="C130" s="372">
        <v>2023</v>
      </c>
      <c r="D130" s="382">
        <v>869</v>
      </c>
      <c r="E130"/>
    </row>
    <row r="131" spans="1:5" ht="15.75" customHeight="1" x14ac:dyDescent="0.3">
      <c r="A131" s="391">
        <v>52</v>
      </c>
      <c r="B131" s="371" t="s">
        <v>475</v>
      </c>
      <c r="C131" s="372">
        <v>2023</v>
      </c>
      <c r="D131" s="382">
        <v>749</v>
      </c>
      <c r="E131"/>
    </row>
    <row r="132" spans="1:5" ht="15.75" customHeight="1" x14ac:dyDescent="0.3">
      <c r="A132" s="30">
        <v>53</v>
      </c>
      <c r="B132" s="371" t="s">
        <v>475</v>
      </c>
      <c r="C132" s="372">
        <v>2023</v>
      </c>
      <c r="D132" s="382">
        <v>749</v>
      </c>
      <c r="E132"/>
    </row>
    <row r="133" spans="1:5" ht="15.75" customHeight="1" x14ac:dyDescent="0.3">
      <c r="A133" s="391">
        <v>54</v>
      </c>
      <c r="B133" s="371" t="s">
        <v>476</v>
      </c>
      <c r="C133" s="372">
        <v>2023</v>
      </c>
      <c r="D133" s="382">
        <v>1990</v>
      </c>
      <c r="E133"/>
    </row>
    <row r="134" spans="1:5" ht="15.75" customHeight="1" x14ac:dyDescent="0.3">
      <c r="A134" s="30">
        <v>55</v>
      </c>
      <c r="B134" s="371" t="s">
        <v>476</v>
      </c>
      <c r="C134" s="372">
        <v>2023</v>
      </c>
      <c r="D134" s="382">
        <v>1990</v>
      </c>
      <c r="E134"/>
    </row>
    <row r="135" spans="1:5" ht="15.75" customHeight="1" x14ac:dyDescent="0.3">
      <c r="A135" s="391">
        <v>56</v>
      </c>
      <c r="B135" s="371" t="s">
        <v>749</v>
      </c>
      <c r="C135" s="372">
        <v>2024</v>
      </c>
      <c r="D135" s="382">
        <v>3699</v>
      </c>
      <c r="E135"/>
    </row>
    <row r="136" spans="1:5" ht="15.75" customHeight="1" x14ac:dyDescent="0.3">
      <c r="A136" s="30">
        <v>57</v>
      </c>
      <c r="B136" s="371" t="s">
        <v>750</v>
      </c>
      <c r="C136" s="372">
        <v>2024</v>
      </c>
      <c r="D136" s="382">
        <v>749</v>
      </c>
      <c r="E136"/>
    </row>
    <row r="137" spans="1:5" ht="15.75" customHeight="1" x14ac:dyDescent="0.3">
      <c r="A137" s="391">
        <v>58</v>
      </c>
      <c r="B137" s="371" t="s">
        <v>373</v>
      </c>
      <c r="C137" s="372">
        <v>2024</v>
      </c>
      <c r="D137" s="382">
        <v>3200</v>
      </c>
      <c r="E137"/>
    </row>
    <row r="138" spans="1:5" ht="15.75" customHeight="1" x14ac:dyDescent="0.3">
      <c r="A138" s="30">
        <v>59</v>
      </c>
      <c r="B138" s="371" t="s">
        <v>373</v>
      </c>
      <c r="C138" s="372">
        <v>2024</v>
      </c>
      <c r="D138" s="382">
        <v>3200</v>
      </c>
      <c r="E138"/>
    </row>
    <row r="139" spans="1:5" ht="15.75" customHeight="1" x14ac:dyDescent="0.3">
      <c r="A139" s="391">
        <v>60</v>
      </c>
      <c r="B139" s="371" t="s">
        <v>750</v>
      </c>
      <c r="C139" s="372">
        <v>2024</v>
      </c>
      <c r="D139" s="382">
        <v>700</v>
      </c>
      <c r="E139"/>
    </row>
    <row r="140" spans="1:5" ht="15.75" customHeight="1" x14ac:dyDescent="0.3">
      <c r="A140" s="30">
        <v>61</v>
      </c>
      <c r="B140" s="371" t="s">
        <v>750</v>
      </c>
      <c r="C140" s="372">
        <v>2024</v>
      </c>
      <c r="D140" s="382">
        <v>700</v>
      </c>
      <c r="E140"/>
    </row>
    <row r="141" spans="1:5" ht="15.75" customHeight="1" x14ac:dyDescent="0.3">
      <c r="A141" s="30">
        <v>62</v>
      </c>
      <c r="B141" s="371" t="s">
        <v>751</v>
      </c>
      <c r="C141" s="372">
        <v>2024</v>
      </c>
      <c r="D141" s="382">
        <v>7099.56</v>
      </c>
      <c r="E141"/>
    </row>
    <row r="142" spans="1:5" ht="15.75" customHeight="1" x14ac:dyDescent="0.3">
      <c r="A142" s="392"/>
      <c r="B142" s="378"/>
      <c r="C142" s="372" t="s">
        <v>78</v>
      </c>
      <c r="D142" s="383">
        <v>132068.31999999998</v>
      </c>
      <c r="E142"/>
    </row>
    <row r="143" spans="1:5" ht="15.75" customHeight="1" x14ac:dyDescent="0.3">
      <c r="A143" s="414" t="s">
        <v>359</v>
      </c>
      <c r="B143" s="338"/>
      <c r="C143" s="7"/>
      <c r="D143" s="55">
        <v>96934.710000000036</v>
      </c>
    </row>
    <row r="144" spans="1:5" ht="15.75" customHeight="1" x14ac:dyDescent="0.3">
      <c r="A144" s="24">
        <v>1</v>
      </c>
      <c r="B144" s="366" t="s">
        <v>477</v>
      </c>
      <c r="C144" s="373">
        <v>2018</v>
      </c>
      <c r="D144" s="379">
        <v>531.36</v>
      </c>
      <c r="E144"/>
    </row>
    <row r="145" spans="1:5" ht="15.75" customHeight="1" x14ac:dyDescent="0.3">
      <c r="A145" s="24">
        <v>2</v>
      </c>
      <c r="B145" s="366" t="s">
        <v>478</v>
      </c>
      <c r="C145" s="373">
        <v>2019</v>
      </c>
      <c r="D145" s="379">
        <v>1998</v>
      </c>
      <c r="E145"/>
    </row>
    <row r="146" spans="1:5" ht="15.75" customHeight="1" x14ac:dyDescent="0.3">
      <c r="A146" s="24">
        <v>3</v>
      </c>
      <c r="B146" s="366" t="s">
        <v>479</v>
      </c>
      <c r="C146" s="373">
        <v>2019</v>
      </c>
      <c r="D146" s="379">
        <v>4997</v>
      </c>
      <c r="E146"/>
    </row>
    <row r="147" spans="1:5" ht="15.75" customHeight="1" x14ac:dyDescent="0.3">
      <c r="A147" s="24">
        <v>4</v>
      </c>
      <c r="B147" s="366" t="s">
        <v>480</v>
      </c>
      <c r="C147" s="373">
        <v>2019</v>
      </c>
      <c r="D147" s="379">
        <v>2965</v>
      </c>
      <c r="E147"/>
    </row>
    <row r="148" spans="1:5" ht="15.75" customHeight="1" x14ac:dyDescent="0.3">
      <c r="A148" s="24">
        <v>5</v>
      </c>
      <c r="B148" s="387" t="s">
        <v>481</v>
      </c>
      <c r="C148" s="373">
        <v>2019</v>
      </c>
      <c r="D148" s="388">
        <v>4588</v>
      </c>
      <c r="E148"/>
    </row>
    <row r="149" spans="1:5" ht="15.75" customHeight="1" x14ac:dyDescent="0.3">
      <c r="A149" s="24">
        <v>6</v>
      </c>
      <c r="B149" s="366" t="s">
        <v>482</v>
      </c>
      <c r="C149" s="373">
        <v>2020</v>
      </c>
      <c r="D149" s="379">
        <v>2699</v>
      </c>
      <c r="E149"/>
    </row>
    <row r="150" spans="1:5" ht="15.75" customHeight="1" x14ac:dyDescent="0.3">
      <c r="A150" s="24">
        <v>7</v>
      </c>
      <c r="B150" s="366" t="s">
        <v>482</v>
      </c>
      <c r="C150" s="373">
        <v>2020</v>
      </c>
      <c r="D150" s="379">
        <v>2699</v>
      </c>
      <c r="E150"/>
    </row>
    <row r="151" spans="1:5" ht="15.75" customHeight="1" x14ac:dyDescent="0.3">
      <c r="A151" s="24">
        <v>8</v>
      </c>
      <c r="B151" s="366" t="s">
        <v>380</v>
      </c>
      <c r="C151" s="373">
        <v>2020</v>
      </c>
      <c r="D151" s="379">
        <v>3199</v>
      </c>
      <c r="E151"/>
    </row>
    <row r="152" spans="1:5" ht="15.75" customHeight="1" x14ac:dyDescent="0.3">
      <c r="A152" s="24">
        <v>9</v>
      </c>
      <c r="B152" s="366" t="s">
        <v>483</v>
      </c>
      <c r="C152" s="373">
        <v>2020</v>
      </c>
      <c r="D152" s="379">
        <v>2649</v>
      </c>
      <c r="E152"/>
    </row>
    <row r="153" spans="1:5" ht="15.75" customHeight="1" x14ac:dyDescent="0.3">
      <c r="A153" s="24">
        <v>10</v>
      </c>
      <c r="B153" s="366" t="s">
        <v>379</v>
      </c>
      <c r="C153" s="373">
        <v>2020</v>
      </c>
      <c r="D153" s="379">
        <v>1653.12</v>
      </c>
      <c r="E153"/>
    </row>
    <row r="154" spans="1:5" ht="15.75" customHeight="1" x14ac:dyDescent="0.3">
      <c r="A154" s="24">
        <v>11</v>
      </c>
      <c r="B154" s="366" t="s">
        <v>381</v>
      </c>
      <c r="C154" s="373">
        <v>2021</v>
      </c>
      <c r="D154" s="379">
        <v>798.27</v>
      </c>
      <c r="E154"/>
    </row>
    <row r="155" spans="1:5" ht="15.75" customHeight="1" x14ac:dyDescent="0.3">
      <c r="A155" s="24">
        <v>12</v>
      </c>
      <c r="B155" s="366" t="s">
        <v>382</v>
      </c>
      <c r="C155" s="373">
        <v>2021</v>
      </c>
      <c r="D155" s="379">
        <v>697</v>
      </c>
      <c r="E155"/>
    </row>
    <row r="156" spans="1:5" ht="15.75" customHeight="1" x14ac:dyDescent="0.3">
      <c r="A156" s="24">
        <v>13</v>
      </c>
      <c r="B156" s="366" t="s">
        <v>484</v>
      </c>
      <c r="C156" s="373">
        <v>2021</v>
      </c>
      <c r="D156" s="379">
        <v>688.8</v>
      </c>
      <c r="E156"/>
    </row>
    <row r="157" spans="1:5" ht="15.75" customHeight="1" x14ac:dyDescent="0.3">
      <c r="A157" s="24">
        <v>14</v>
      </c>
      <c r="B157" s="366" t="s">
        <v>484</v>
      </c>
      <c r="C157" s="373">
        <v>2021</v>
      </c>
      <c r="D157" s="379">
        <v>688.8</v>
      </c>
      <c r="E157"/>
    </row>
    <row r="158" spans="1:5" ht="15.75" customHeight="1" x14ac:dyDescent="0.3">
      <c r="A158" s="24">
        <v>15</v>
      </c>
      <c r="B158" s="366" t="s">
        <v>484</v>
      </c>
      <c r="C158" s="373">
        <v>2021</v>
      </c>
      <c r="D158" s="379">
        <v>688.8</v>
      </c>
      <c r="E158"/>
    </row>
    <row r="159" spans="1:5" ht="15.75" customHeight="1" x14ac:dyDescent="0.3">
      <c r="A159" s="24">
        <v>16</v>
      </c>
      <c r="B159" s="366" t="s">
        <v>484</v>
      </c>
      <c r="C159" s="373">
        <v>2021</v>
      </c>
      <c r="D159" s="379">
        <v>688.8</v>
      </c>
      <c r="E159"/>
    </row>
    <row r="160" spans="1:5" ht="15.75" customHeight="1" x14ac:dyDescent="0.3">
      <c r="A160" s="24">
        <v>17</v>
      </c>
      <c r="B160" s="366" t="s">
        <v>484</v>
      </c>
      <c r="C160" s="373">
        <v>2021</v>
      </c>
      <c r="D160" s="379">
        <v>688.8</v>
      </c>
      <c r="E160"/>
    </row>
    <row r="161" spans="1:5" ht="15.75" customHeight="1" x14ac:dyDescent="0.3">
      <c r="A161" s="24">
        <v>18</v>
      </c>
      <c r="B161" s="366" t="s">
        <v>484</v>
      </c>
      <c r="C161" s="373">
        <v>2021</v>
      </c>
      <c r="D161" s="379">
        <v>688.8</v>
      </c>
      <c r="E161"/>
    </row>
    <row r="162" spans="1:5" ht="15.75" customHeight="1" x14ac:dyDescent="0.3">
      <c r="A162" s="24">
        <v>19</v>
      </c>
      <c r="B162" s="366" t="s">
        <v>484</v>
      </c>
      <c r="C162" s="373">
        <v>2021</v>
      </c>
      <c r="D162" s="379">
        <v>688.8</v>
      </c>
      <c r="E162"/>
    </row>
    <row r="163" spans="1:5" ht="15.75" customHeight="1" x14ac:dyDescent="0.3">
      <c r="A163" s="24">
        <v>20</v>
      </c>
      <c r="B163" s="366" t="s">
        <v>484</v>
      </c>
      <c r="C163" s="373">
        <v>2021</v>
      </c>
      <c r="D163" s="379">
        <v>688.8</v>
      </c>
      <c r="E163"/>
    </row>
    <row r="164" spans="1:5" ht="15.75" customHeight="1" x14ac:dyDescent="0.3">
      <c r="A164" s="24">
        <v>21</v>
      </c>
      <c r="B164" s="366" t="s">
        <v>484</v>
      </c>
      <c r="C164" s="373">
        <v>2021</v>
      </c>
      <c r="D164" s="379">
        <v>688.8</v>
      </c>
      <c r="E164"/>
    </row>
    <row r="165" spans="1:5" ht="15.75" customHeight="1" x14ac:dyDescent="0.3">
      <c r="A165" s="24">
        <v>22</v>
      </c>
      <c r="B165" s="366" t="s">
        <v>484</v>
      </c>
      <c r="C165" s="373">
        <v>2021</v>
      </c>
      <c r="D165" s="379">
        <v>688.8</v>
      </c>
      <c r="E165"/>
    </row>
    <row r="166" spans="1:5" ht="15.75" customHeight="1" x14ac:dyDescent="0.3">
      <c r="A166" s="24">
        <v>23</v>
      </c>
      <c r="B166" s="366" t="s">
        <v>484</v>
      </c>
      <c r="C166" s="373">
        <v>2021</v>
      </c>
      <c r="D166" s="379">
        <v>688.8</v>
      </c>
      <c r="E166"/>
    </row>
    <row r="167" spans="1:5" ht="15.75" customHeight="1" x14ac:dyDescent="0.3">
      <c r="A167" s="24">
        <v>24</v>
      </c>
      <c r="B167" s="366" t="s">
        <v>484</v>
      </c>
      <c r="C167" s="373">
        <v>2021</v>
      </c>
      <c r="D167" s="379">
        <v>688.8</v>
      </c>
      <c r="E167"/>
    </row>
    <row r="168" spans="1:5" ht="15.75" customHeight="1" x14ac:dyDescent="0.3">
      <c r="A168" s="24">
        <v>25</v>
      </c>
      <c r="B168" s="366" t="s">
        <v>484</v>
      </c>
      <c r="C168" s="373">
        <v>2021</v>
      </c>
      <c r="D168" s="379">
        <v>688.8</v>
      </c>
      <c r="E168"/>
    </row>
    <row r="169" spans="1:5" ht="15.75" customHeight="1" x14ac:dyDescent="0.3">
      <c r="A169" s="24">
        <v>26</v>
      </c>
      <c r="B169" s="366" t="s">
        <v>484</v>
      </c>
      <c r="C169" s="373">
        <v>2021</v>
      </c>
      <c r="D169" s="379">
        <v>688.8</v>
      </c>
      <c r="E169"/>
    </row>
    <row r="170" spans="1:5" ht="15.75" customHeight="1" x14ac:dyDescent="0.3">
      <c r="A170" s="24">
        <v>27</v>
      </c>
      <c r="B170" s="366" t="s">
        <v>484</v>
      </c>
      <c r="C170" s="373">
        <v>2021</v>
      </c>
      <c r="D170" s="379">
        <v>688.8</v>
      </c>
      <c r="E170"/>
    </row>
    <row r="171" spans="1:5" ht="15.75" customHeight="1" x14ac:dyDescent="0.3">
      <c r="A171" s="24">
        <v>28</v>
      </c>
      <c r="B171" s="366" t="s">
        <v>484</v>
      </c>
      <c r="C171" s="373">
        <v>2021</v>
      </c>
      <c r="D171" s="379">
        <v>688.8</v>
      </c>
      <c r="E171"/>
    </row>
    <row r="172" spans="1:5" ht="15.75" customHeight="1" x14ac:dyDescent="0.3">
      <c r="A172" s="24">
        <v>29</v>
      </c>
      <c r="B172" s="366" t="s">
        <v>484</v>
      </c>
      <c r="C172" s="373">
        <v>2021</v>
      </c>
      <c r="D172" s="379">
        <v>688.8</v>
      </c>
      <c r="E172"/>
    </row>
    <row r="173" spans="1:5" ht="15.75" customHeight="1" x14ac:dyDescent="0.3">
      <c r="A173" s="24">
        <v>30</v>
      </c>
      <c r="B173" s="366" t="s">
        <v>485</v>
      </c>
      <c r="C173" s="373">
        <v>2021</v>
      </c>
      <c r="D173" s="379">
        <v>1000</v>
      </c>
      <c r="E173"/>
    </row>
    <row r="174" spans="1:5" ht="15.75" customHeight="1" x14ac:dyDescent="0.3">
      <c r="A174" s="24">
        <v>31</v>
      </c>
      <c r="B174" s="366" t="s">
        <v>486</v>
      </c>
      <c r="C174" s="373">
        <v>2021</v>
      </c>
      <c r="D174" s="379">
        <v>2500</v>
      </c>
      <c r="E174"/>
    </row>
    <row r="175" spans="1:5" ht="15.75" customHeight="1" x14ac:dyDescent="0.3">
      <c r="A175" s="24">
        <v>32</v>
      </c>
      <c r="B175" s="366" t="s">
        <v>486</v>
      </c>
      <c r="C175" s="373">
        <v>2021</v>
      </c>
      <c r="D175" s="379">
        <v>2500</v>
      </c>
      <c r="E175"/>
    </row>
    <row r="176" spans="1:5" ht="15.75" customHeight="1" x14ac:dyDescent="0.3">
      <c r="A176" s="24">
        <v>33</v>
      </c>
      <c r="B176" s="366" t="s">
        <v>486</v>
      </c>
      <c r="C176" s="373">
        <v>2021</v>
      </c>
      <c r="D176" s="379">
        <v>2500</v>
      </c>
      <c r="E176"/>
    </row>
    <row r="177" spans="1:5" ht="15.75" customHeight="1" x14ac:dyDescent="0.3">
      <c r="A177" s="24">
        <v>34</v>
      </c>
      <c r="B177" s="366" t="s">
        <v>487</v>
      </c>
      <c r="C177" s="373">
        <v>2022</v>
      </c>
      <c r="D177" s="379">
        <v>2499</v>
      </c>
      <c r="E177"/>
    </row>
    <row r="178" spans="1:5" ht="15.75" customHeight="1" x14ac:dyDescent="0.3">
      <c r="A178" s="24">
        <v>35</v>
      </c>
      <c r="B178" s="366" t="s">
        <v>383</v>
      </c>
      <c r="C178" s="373">
        <v>2022</v>
      </c>
      <c r="D178" s="379">
        <v>5000</v>
      </c>
      <c r="E178"/>
    </row>
    <row r="179" spans="1:5" ht="15.75" customHeight="1" x14ac:dyDescent="0.3">
      <c r="A179" s="24">
        <v>36</v>
      </c>
      <c r="B179" s="366" t="s">
        <v>383</v>
      </c>
      <c r="C179" s="373">
        <v>2022</v>
      </c>
      <c r="D179" s="379">
        <v>5000</v>
      </c>
      <c r="E179"/>
    </row>
    <row r="180" spans="1:5" ht="15.75" customHeight="1" x14ac:dyDescent="0.3">
      <c r="A180" s="24">
        <v>37</v>
      </c>
      <c r="B180" s="366" t="s">
        <v>383</v>
      </c>
      <c r="C180" s="373">
        <v>2022</v>
      </c>
      <c r="D180" s="379">
        <v>5000</v>
      </c>
      <c r="E180"/>
    </row>
    <row r="181" spans="1:5" ht="15.75" customHeight="1" x14ac:dyDescent="0.3">
      <c r="A181" s="24">
        <v>38</v>
      </c>
      <c r="B181" s="366" t="s">
        <v>383</v>
      </c>
      <c r="C181" s="373">
        <v>2022</v>
      </c>
      <c r="D181" s="379">
        <v>5000</v>
      </c>
      <c r="E181"/>
    </row>
    <row r="182" spans="1:5" ht="15.75" customHeight="1" x14ac:dyDescent="0.3">
      <c r="A182" s="24">
        <v>39</v>
      </c>
      <c r="B182" s="366" t="s">
        <v>384</v>
      </c>
      <c r="C182" s="373">
        <v>2022</v>
      </c>
      <c r="D182" s="379">
        <v>1400</v>
      </c>
      <c r="E182"/>
    </row>
    <row r="183" spans="1:5" ht="15.75" customHeight="1" x14ac:dyDescent="0.3">
      <c r="A183" s="24">
        <v>40</v>
      </c>
      <c r="B183" s="366" t="s">
        <v>384</v>
      </c>
      <c r="C183" s="373">
        <v>2022</v>
      </c>
      <c r="D183" s="379">
        <v>1400</v>
      </c>
      <c r="E183"/>
    </row>
    <row r="184" spans="1:5" ht="15.75" customHeight="1" x14ac:dyDescent="0.3">
      <c r="A184" s="24">
        <v>41</v>
      </c>
      <c r="B184" s="366" t="s">
        <v>384</v>
      </c>
      <c r="C184" s="373">
        <v>2022</v>
      </c>
      <c r="D184" s="379">
        <v>1400</v>
      </c>
      <c r="E184"/>
    </row>
    <row r="185" spans="1:5" ht="15.75" customHeight="1" x14ac:dyDescent="0.3">
      <c r="A185" s="24">
        <v>42</v>
      </c>
      <c r="B185" s="366" t="s">
        <v>384</v>
      </c>
      <c r="C185" s="373">
        <v>2022</v>
      </c>
      <c r="D185" s="379">
        <v>1400</v>
      </c>
      <c r="E185"/>
    </row>
    <row r="186" spans="1:5" ht="15.75" customHeight="1" x14ac:dyDescent="0.3">
      <c r="A186" s="24">
        <v>43</v>
      </c>
      <c r="B186" s="366" t="s">
        <v>384</v>
      </c>
      <c r="C186" s="373">
        <v>2022</v>
      </c>
      <c r="D186" s="379">
        <v>1400</v>
      </c>
      <c r="E186"/>
    </row>
    <row r="187" spans="1:5" ht="15.75" customHeight="1" x14ac:dyDescent="0.3">
      <c r="A187" s="24">
        <v>44</v>
      </c>
      <c r="B187" s="366" t="s">
        <v>384</v>
      </c>
      <c r="C187" s="373">
        <v>2022</v>
      </c>
      <c r="D187" s="379">
        <v>1400</v>
      </c>
      <c r="E187"/>
    </row>
    <row r="188" spans="1:5" ht="15.75" customHeight="1" x14ac:dyDescent="0.3">
      <c r="A188" s="24">
        <v>45</v>
      </c>
      <c r="B188" s="366" t="s">
        <v>384</v>
      </c>
      <c r="C188" s="373">
        <v>2022</v>
      </c>
      <c r="D188" s="379">
        <v>1400</v>
      </c>
      <c r="E188"/>
    </row>
    <row r="189" spans="1:5" ht="15.75" customHeight="1" x14ac:dyDescent="0.3">
      <c r="A189" s="24">
        <v>46</v>
      </c>
      <c r="B189" s="366" t="s">
        <v>384</v>
      </c>
      <c r="C189" s="373">
        <v>2022</v>
      </c>
      <c r="D189" s="379">
        <v>1400</v>
      </c>
      <c r="E189"/>
    </row>
    <row r="190" spans="1:5" ht="15.75" customHeight="1" x14ac:dyDescent="0.3">
      <c r="A190" s="24">
        <v>47</v>
      </c>
      <c r="B190" s="366" t="s">
        <v>384</v>
      </c>
      <c r="C190" s="373">
        <v>2022</v>
      </c>
      <c r="D190" s="379">
        <v>1400</v>
      </c>
      <c r="E190"/>
    </row>
    <row r="191" spans="1:5" ht="15.75" customHeight="1" x14ac:dyDescent="0.3">
      <c r="A191" s="24">
        <v>48</v>
      </c>
      <c r="B191" s="366" t="s">
        <v>384</v>
      </c>
      <c r="C191" s="373">
        <v>2022</v>
      </c>
      <c r="D191" s="379">
        <v>1400</v>
      </c>
      <c r="E191"/>
    </row>
    <row r="192" spans="1:5" ht="15.75" customHeight="1" x14ac:dyDescent="0.3">
      <c r="A192" s="24">
        <v>49</v>
      </c>
      <c r="B192" s="366" t="s">
        <v>384</v>
      </c>
      <c r="C192" s="373">
        <v>2022</v>
      </c>
      <c r="D192" s="379">
        <v>1400</v>
      </c>
      <c r="E192"/>
    </row>
    <row r="193" spans="1:5" ht="15.75" customHeight="1" x14ac:dyDescent="0.3">
      <c r="A193" s="24">
        <v>50</v>
      </c>
      <c r="B193" s="366" t="s">
        <v>384</v>
      </c>
      <c r="C193" s="373">
        <v>2022</v>
      </c>
      <c r="D193" s="379">
        <v>1400</v>
      </c>
      <c r="E193"/>
    </row>
    <row r="194" spans="1:5" ht="15.75" customHeight="1" x14ac:dyDescent="0.3">
      <c r="A194" s="24">
        <v>51</v>
      </c>
      <c r="B194" s="366" t="s">
        <v>384</v>
      </c>
      <c r="C194" s="373">
        <v>2022</v>
      </c>
      <c r="D194" s="379">
        <v>1400</v>
      </c>
      <c r="E194"/>
    </row>
    <row r="195" spans="1:5" ht="15.75" customHeight="1" x14ac:dyDescent="0.3">
      <c r="A195" s="24">
        <v>52</v>
      </c>
      <c r="B195" s="366" t="s">
        <v>384</v>
      </c>
      <c r="C195" s="373">
        <v>2022</v>
      </c>
      <c r="D195" s="379">
        <v>1400</v>
      </c>
      <c r="E195"/>
    </row>
    <row r="196" spans="1:5" ht="15.75" customHeight="1" x14ac:dyDescent="0.3">
      <c r="A196" s="24">
        <v>53</v>
      </c>
      <c r="B196" s="366" t="s">
        <v>384</v>
      </c>
      <c r="C196" s="373">
        <v>2022</v>
      </c>
      <c r="D196" s="379">
        <v>1399.98</v>
      </c>
      <c r="E196"/>
    </row>
    <row r="197" spans="1:5" ht="15.75" customHeight="1" x14ac:dyDescent="0.3">
      <c r="A197" s="393">
        <v>54</v>
      </c>
      <c r="B197" s="374" t="s">
        <v>385</v>
      </c>
      <c r="C197" s="375">
        <v>2022</v>
      </c>
      <c r="D197" s="381">
        <v>800</v>
      </c>
      <c r="E197"/>
    </row>
    <row r="198" spans="1:5" ht="15.75" customHeight="1" x14ac:dyDescent="0.3">
      <c r="A198" s="24">
        <v>55</v>
      </c>
      <c r="B198" s="376" t="s">
        <v>488</v>
      </c>
      <c r="C198" s="377">
        <v>2023</v>
      </c>
      <c r="D198" s="382">
        <v>1100</v>
      </c>
      <c r="E198"/>
    </row>
    <row r="199" spans="1:5" ht="15.75" customHeight="1" x14ac:dyDescent="0.3">
      <c r="A199" s="393">
        <v>56</v>
      </c>
      <c r="B199" s="376" t="s">
        <v>489</v>
      </c>
      <c r="C199" s="377">
        <v>2023</v>
      </c>
      <c r="D199" s="382">
        <v>1274.28</v>
      </c>
      <c r="E199"/>
    </row>
    <row r="200" spans="1:5" ht="15.75" customHeight="1" x14ac:dyDescent="0.3">
      <c r="A200" s="24">
        <v>57</v>
      </c>
      <c r="B200" s="376" t="s">
        <v>490</v>
      </c>
      <c r="C200" s="377">
        <v>2023</v>
      </c>
      <c r="D200" s="382">
        <v>578.1</v>
      </c>
      <c r="E200"/>
    </row>
    <row r="201" spans="1:5" ht="15.75" customHeight="1" x14ac:dyDescent="0.3">
      <c r="A201" s="87">
        <v>0</v>
      </c>
      <c r="B201" s="279"/>
      <c r="C201" s="66" t="s">
        <v>261</v>
      </c>
      <c r="D201" s="47">
        <v>96934.710000000036</v>
      </c>
    </row>
    <row r="202" spans="1:5" ht="15.75" customHeight="1" x14ac:dyDescent="0.3">
      <c r="A202" s="415" t="s">
        <v>94</v>
      </c>
      <c r="B202" s="416"/>
      <c r="C202" s="78"/>
      <c r="D202" s="79"/>
    </row>
    <row r="203" spans="1:5" ht="15.75" customHeight="1" x14ac:dyDescent="0.3">
      <c r="A203" s="414" t="s">
        <v>358</v>
      </c>
      <c r="B203" s="28"/>
      <c r="C203" s="28"/>
      <c r="D203" s="37">
        <v>82340.209999999992</v>
      </c>
    </row>
    <row r="204" spans="1:5" ht="15.75" customHeight="1" x14ac:dyDescent="0.3">
      <c r="A204" s="30">
        <v>1</v>
      </c>
      <c r="B204" s="28" t="s">
        <v>44</v>
      </c>
      <c r="C204" s="28">
        <v>2019</v>
      </c>
      <c r="D204" s="37">
        <v>40776.959999999999</v>
      </c>
      <c r="E204"/>
    </row>
    <row r="205" spans="1:5" ht="15.75" customHeight="1" x14ac:dyDescent="0.3">
      <c r="A205" s="30">
        <v>2</v>
      </c>
      <c r="B205" s="28" t="s">
        <v>45</v>
      </c>
      <c r="C205" s="28">
        <v>2019</v>
      </c>
      <c r="D205" s="37">
        <v>1845</v>
      </c>
      <c r="E205"/>
    </row>
    <row r="206" spans="1:5" ht="15.75" customHeight="1" x14ac:dyDescent="0.3">
      <c r="A206" s="30">
        <v>8</v>
      </c>
      <c r="B206" s="28" t="s">
        <v>592</v>
      </c>
      <c r="C206" s="28">
        <v>2023</v>
      </c>
      <c r="D206" s="37">
        <v>11728.25</v>
      </c>
      <c r="E206"/>
    </row>
    <row r="207" spans="1:5" ht="15.75" customHeight="1" x14ac:dyDescent="0.3">
      <c r="A207" s="30">
        <v>9</v>
      </c>
      <c r="B207" s="28" t="s">
        <v>593</v>
      </c>
      <c r="C207" s="28">
        <v>2023</v>
      </c>
      <c r="D207" s="37">
        <v>15990</v>
      </c>
      <c r="E207"/>
    </row>
    <row r="208" spans="1:5" ht="15.75" customHeight="1" x14ac:dyDescent="0.3">
      <c r="A208" s="30">
        <v>10</v>
      </c>
      <c r="B208" s="28" t="s">
        <v>747</v>
      </c>
      <c r="C208" s="28">
        <v>2024</v>
      </c>
      <c r="D208" s="37">
        <v>12000</v>
      </c>
      <c r="E208"/>
    </row>
    <row r="209" spans="1:5" ht="15.75" customHeight="1" x14ac:dyDescent="0.3">
      <c r="A209" s="126"/>
      <c r="B209" s="281"/>
      <c r="C209" s="66" t="s">
        <v>261</v>
      </c>
      <c r="D209" s="47">
        <v>82340.209999999992</v>
      </c>
    </row>
    <row r="210" spans="1:5" ht="15.75" customHeight="1" x14ac:dyDescent="0.3">
      <c r="A210" s="414" t="s">
        <v>359</v>
      </c>
      <c r="B210" s="364"/>
      <c r="C210" s="364"/>
      <c r="D210" s="365">
        <v>25970.5</v>
      </c>
    </row>
    <row r="211" spans="1:5" ht="15.75" customHeight="1" x14ac:dyDescent="0.3">
      <c r="A211" s="24">
        <v>1</v>
      </c>
      <c r="B211" s="281" t="s">
        <v>597</v>
      </c>
      <c r="C211" s="28">
        <v>2020</v>
      </c>
      <c r="D211" s="37">
        <v>2999</v>
      </c>
      <c r="E211"/>
    </row>
    <row r="212" spans="1:5" ht="15.75" customHeight="1" x14ac:dyDescent="0.3">
      <c r="A212" s="24">
        <v>2</v>
      </c>
      <c r="B212" s="281" t="s">
        <v>598</v>
      </c>
      <c r="C212" s="28">
        <v>2023</v>
      </c>
      <c r="D212" s="37">
        <v>5797.62</v>
      </c>
      <c r="E212"/>
    </row>
    <row r="213" spans="1:5" ht="15.75" customHeight="1" x14ac:dyDescent="0.3">
      <c r="A213" s="101">
        <v>3</v>
      </c>
      <c r="B213" s="281" t="s">
        <v>46</v>
      </c>
      <c r="C213" s="28">
        <v>2019</v>
      </c>
      <c r="D213" s="37">
        <v>3291</v>
      </c>
      <c r="E213"/>
    </row>
    <row r="214" spans="1:5" ht="15.75" customHeight="1" x14ac:dyDescent="0.3">
      <c r="A214" s="101">
        <v>4</v>
      </c>
      <c r="B214" s="281" t="s">
        <v>47</v>
      </c>
      <c r="C214" s="28">
        <v>2022</v>
      </c>
      <c r="D214" s="37">
        <v>2399</v>
      </c>
      <c r="E214"/>
    </row>
    <row r="215" spans="1:5" ht="15.75" customHeight="1" x14ac:dyDescent="0.3">
      <c r="A215" s="101">
        <v>5</v>
      </c>
      <c r="B215" s="281" t="s">
        <v>599</v>
      </c>
      <c r="C215" s="28">
        <v>2023</v>
      </c>
      <c r="D215" s="37">
        <v>1274.8800000000001</v>
      </c>
      <c r="E215"/>
    </row>
    <row r="216" spans="1:5" ht="15.75" customHeight="1" x14ac:dyDescent="0.3">
      <c r="A216" s="101">
        <v>6</v>
      </c>
      <c r="B216" s="281" t="s">
        <v>600</v>
      </c>
      <c r="C216" s="28">
        <v>2023</v>
      </c>
      <c r="D216" s="37">
        <v>4305</v>
      </c>
      <c r="E216"/>
    </row>
    <row r="217" spans="1:5" ht="15.75" customHeight="1" x14ac:dyDescent="0.3">
      <c r="A217" s="101">
        <v>7</v>
      </c>
      <c r="B217" s="281" t="s">
        <v>601</v>
      </c>
      <c r="C217" s="28">
        <v>2023</v>
      </c>
      <c r="D217" s="37">
        <v>5904</v>
      </c>
      <c r="E217"/>
    </row>
    <row r="218" spans="1:5" ht="15.75" customHeight="1" x14ac:dyDescent="0.3">
      <c r="A218" s="87">
        <v>0</v>
      </c>
      <c r="C218" s="62" t="s">
        <v>261</v>
      </c>
      <c r="D218" s="63">
        <v>25970.5</v>
      </c>
    </row>
    <row r="219" spans="1:5" ht="15.75" customHeight="1" x14ac:dyDescent="0.3">
      <c r="A219" s="26" t="s">
        <v>584</v>
      </c>
      <c r="B219" s="230"/>
      <c r="C219" s="230"/>
      <c r="D219" s="231">
        <v>9940</v>
      </c>
    </row>
    <row r="220" spans="1:5" ht="15.75" customHeight="1" x14ac:dyDescent="0.3">
      <c r="A220" s="24">
        <v>1</v>
      </c>
      <c r="B220" s="281" t="s">
        <v>594</v>
      </c>
      <c r="C220" s="28" t="s">
        <v>595</v>
      </c>
      <c r="D220" s="37">
        <v>9940</v>
      </c>
      <c r="E220"/>
    </row>
    <row r="221" spans="1:5" ht="15.75" customHeight="1" x14ac:dyDescent="0.3">
      <c r="A221" s="120"/>
      <c r="C221" s="62" t="s">
        <v>261</v>
      </c>
      <c r="D221" s="63">
        <v>9940</v>
      </c>
    </row>
    <row r="222" spans="1:5" ht="15.75" customHeight="1" x14ac:dyDescent="0.3">
      <c r="A222" s="420" t="s">
        <v>104</v>
      </c>
      <c r="B222" s="421"/>
      <c r="C222" s="78"/>
      <c r="D222" s="79"/>
    </row>
    <row r="223" spans="1:5" ht="15.75" customHeight="1" x14ac:dyDescent="0.3">
      <c r="A223" s="414" t="s">
        <v>358</v>
      </c>
      <c r="B223" s="338"/>
      <c r="C223" s="24"/>
      <c r="D223" s="43">
        <v>62326.130000000005</v>
      </c>
    </row>
    <row r="224" spans="1:5" ht="15.75" customHeight="1" x14ac:dyDescent="0.3">
      <c r="A224" s="126">
        <v>1</v>
      </c>
      <c r="B224" s="283" t="s">
        <v>105</v>
      </c>
      <c r="C224" s="256">
        <v>2021</v>
      </c>
      <c r="D224" s="257">
        <v>4228</v>
      </c>
    </row>
    <row r="225" spans="1:4" ht="15.75" customHeight="1" x14ac:dyDescent="0.3">
      <c r="A225" s="126">
        <v>2</v>
      </c>
      <c r="B225" s="283" t="s">
        <v>106</v>
      </c>
      <c r="C225" s="256">
        <v>2021</v>
      </c>
      <c r="D225" s="257">
        <v>7133</v>
      </c>
    </row>
    <row r="226" spans="1:4" ht="15.75" customHeight="1" x14ac:dyDescent="0.3">
      <c r="A226" s="126">
        <v>3</v>
      </c>
      <c r="B226" s="283" t="s">
        <v>107</v>
      </c>
      <c r="C226" s="256">
        <v>2021</v>
      </c>
      <c r="D226" s="257">
        <v>2507.9899999999998</v>
      </c>
    </row>
    <row r="227" spans="1:4" ht="15.75" customHeight="1" x14ac:dyDescent="0.3">
      <c r="A227" s="126">
        <v>4</v>
      </c>
      <c r="B227" s="283" t="s">
        <v>108</v>
      </c>
      <c r="C227" s="256">
        <v>2021</v>
      </c>
      <c r="D227" s="257">
        <v>1495.74</v>
      </c>
    </row>
    <row r="228" spans="1:4" ht="15.75" customHeight="1" x14ac:dyDescent="0.3">
      <c r="A228" s="126">
        <v>5</v>
      </c>
      <c r="B228" s="284" t="s">
        <v>109</v>
      </c>
      <c r="C228" s="256">
        <v>2021</v>
      </c>
      <c r="D228" s="257">
        <v>642</v>
      </c>
    </row>
    <row r="229" spans="1:4" ht="15.75" customHeight="1" x14ac:dyDescent="0.3">
      <c r="A229" s="126">
        <v>6</v>
      </c>
      <c r="B229" s="284" t="s">
        <v>110</v>
      </c>
      <c r="C229" s="256">
        <v>2021</v>
      </c>
      <c r="D229" s="257">
        <v>1798.4</v>
      </c>
    </row>
    <row r="230" spans="1:4" ht="15.75" customHeight="1" x14ac:dyDescent="0.3">
      <c r="A230" s="126">
        <v>7</v>
      </c>
      <c r="B230" s="285" t="s">
        <v>111</v>
      </c>
      <c r="C230" s="258">
        <v>2021</v>
      </c>
      <c r="D230" s="259">
        <v>16000</v>
      </c>
    </row>
    <row r="231" spans="1:4" ht="15.75" customHeight="1" x14ac:dyDescent="0.3">
      <c r="A231" s="126">
        <v>8</v>
      </c>
      <c r="B231" s="286" t="s">
        <v>112</v>
      </c>
      <c r="C231" s="260">
        <v>2022</v>
      </c>
      <c r="D231" s="261">
        <v>1162</v>
      </c>
    </row>
    <row r="232" spans="1:4" ht="15.75" customHeight="1" x14ac:dyDescent="0.3">
      <c r="A232" s="126">
        <v>9</v>
      </c>
      <c r="B232" s="286" t="s">
        <v>113</v>
      </c>
      <c r="C232" s="260">
        <v>2022</v>
      </c>
      <c r="D232" s="261">
        <v>9350</v>
      </c>
    </row>
    <row r="233" spans="1:4" ht="15.75" customHeight="1" x14ac:dyDescent="0.3">
      <c r="A233" s="126">
        <v>10</v>
      </c>
      <c r="B233" s="286" t="s">
        <v>114</v>
      </c>
      <c r="C233" s="260">
        <v>2022</v>
      </c>
      <c r="D233" s="261">
        <v>1264</v>
      </c>
    </row>
    <row r="234" spans="1:4" ht="15.75" customHeight="1" x14ac:dyDescent="0.3">
      <c r="A234" s="126">
        <v>11</v>
      </c>
      <c r="B234" s="286" t="s">
        <v>115</v>
      </c>
      <c r="C234" s="260">
        <v>2022</v>
      </c>
      <c r="D234" s="261">
        <v>5746</v>
      </c>
    </row>
    <row r="235" spans="1:4" ht="15.75" customHeight="1" x14ac:dyDescent="0.3">
      <c r="A235" s="24">
        <v>12</v>
      </c>
      <c r="B235" s="286" t="s">
        <v>116</v>
      </c>
      <c r="C235" s="260">
        <v>2022</v>
      </c>
      <c r="D235" s="261">
        <v>9900</v>
      </c>
    </row>
    <row r="236" spans="1:4" ht="15.75" customHeight="1" x14ac:dyDescent="0.3">
      <c r="A236" s="24">
        <v>13</v>
      </c>
      <c r="B236" s="287" t="s">
        <v>504</v>
      </c>
      <c r="C236" s="230">
        <v>2023</v>
      </c>
      <c r="D236" s="231">
        <v>1099</v>
      </c>
    </row>
    <row r="237" spans="1:4" ht="15.75" customHeight="1" x14ac:dyDescent="0.3">
      <c r="A237" s="87">
        <v>0</v>
      </c>
      <c r="B237" s="288"/>
      <c r="C237" s="62" t="s">
        <v>261</v>
      </c>
      <c r="D237" s="63">
        <v>62326.130000000005</v>
      </c>
    </row>
    <row r="238" spans="1:4" ht="15.75" customHeight="1" x14ac:dyDescent="0.3">
      <c r="A238" s="414" t="s">
        <v>359</v>
      </c>
      <c r="B238" s="338"/>
      <c r="C238" s="24"/>
      <c r="D238" s="43">
        <v>103422.65999999999</v>
      </c>
    </row>
    <row r="239" spans="1:4" ht="15.75" customHeight="1" x14ac:dyDescent="0.3">
      <c r="A239" s="24">
        <v>1</v>
      </c>
      <c r="B239" s="289" t="s">
        <v>117</v>
      </c>
      <c r="C239" s="262">
        <v>2020</v>
      </c>
      <c r="D239" s="259">
        <v>19500</v>
      </c>
    </row>
    <row r="240" spans="1:4" ht="15.75" customHeight="1" x14ac:dyDescent="0.3">
      <c r="A240" s="24">
        <v>2</v>
      </c>
      <c r="B240" s="283" t="s">
        <v>118</v>
      </c>
      <c r="C240" s="263">
        <v>2021</v>
      </c>
      <c r="D240" s="257">
        <v>3450</v>
      </c>
    </row>
    <row r="241" spans="1:4" ht="15.75" customHeight="1" x14ac:dyDescent="0.3">
      <c r="A241" s="24">
        <v>3</v>
      </c>
      <c r="B241" s="289" t="s">
        <v>119</v>
      </c>
      <c r="C241" s="262">
        <v>2021</v>
      </c>
      <c r="D241" s="259">
        <v>6400</v>
      </c>
    </row>
    <row r="242" spans="1:4" ht="15.75" customHeight="1" x14ac:dyDescent="0.3">
      <c r="A242" s="24">
        <v>4</v>
      </c>
      <c r="B242" s="290" t="s">
        <v>120</v>
      </c>
      <c r="C242" s="264">
        <v>2022</v>
      </c>
      <c r="D242" s="261">
        <v>3580</v>
      </c>
    </row>
    <row r="243" spans="1:4" ht="15.75" customHeight="1" x14ac:dyDescent="0.3">
      <c r="A243" s="24">
        <v>5</v>
      </c>
      <c r="B243" s="290" t="s">
        <v>120</v>
      </c>
      <c r="C243" s="264">
        <v>2022</v>
      </c>
      <c r="D243" s="261">
        <v>3390</v>
      </c>
    </row>
    <row r="244" spans="1:4" ht="15.75" customHeight="1" x14ac:dyDescent="0.3">
      <c r="A244" s="24">
        <v>6</v>
      </c>
      <c r="B244" s="287" t="s">
        <v>506</v>
      </c>
      <c r="C244" s="163">
        <v>2023</v>
      </c>
      <c r="D244" s="231">
        <v>1192.27</v>
      </c>
    </row>
    <row r="245" spans="1:4" ht="15.75" customHeight="1" x14ac:dyDescent="0.3">
      <c r="A245" s="24">
        <v>7</v>
      </c>
      <c r="B245" s="287" t="s">
        <v>507</v>
      </c>
      <c r="C245" s="163">
        <v>2023</v>
      </c>
      <c r="D245" s="231">
        <v>35184</v>
      </c>
    </row>
    <row r="246" spans="1:4" ht="15.75" customHeight="1" x14ac:dyDescent="0.3">
      <c r="A246" s="24">
        <v>8</v>
      </c>
      <c r="B246" s="287" t="s">
        <v>508</v>
      </c>
      <c r="C246" s="163">
        <v>2023</v>
      </c>
      <c r="D246" s="231">
        <v>7228.99</v>
      </c>
    </row>
    <row r="247" spans="1:4" ht="15.75" customHeight="1" x14ac:dyDescent="0.3">
      <c r="A247" s="24">
        <v>9</v>
      </c>
      <c r="B247" s="287" t="s">
        <v>509</v>
      </c>
      <c r="C247" s="163">
        <v>2023</v>
      </c>
      <c r="D247" s="231">
        <v>4750</v>
      </c>
    </row>
    <row r="248" spans="1:4" ht="15.75" customHeight="1" x14ac:dyDescent="0.3">
      <c r="A248" s="24">
        <v>10</v>
      </c>
      <c r="B248" s="287" t="s">
        <v>654</v>
      </c>
      <c r="C248" s="163">
        <v>2024</v>
      </c>
      <c r="D248" s="231">
        <v>2599</v>
      </c>
    </row>
    <row r="249" spans="1:4" ht="15.75" customHeight="1" x14ac:dyDescent="0.3">
      <c r="A249" s="24">
        <v>11</v>
      </c>
      <c r="B249" s="287" t="s">
        <v>655</v>
      </c>
      <c r="C249" s="163">
        <v>2024</v>
      </c>
      <c r="D249" s="231">
        <v>5000</v>
      </c>
    </row>
    <row r="250" spans="1:4" ht="15.75" customHeight="1" x14ac:dyDescent="0.3">
      <c r="A250" s="101">
        <v>12</v>
      </c>
      <c r="B250" s="291" t="s">
        <v>110</v>
      </c>
      <c r="C250" s="64">
        <v>2021</v>
      </c>
      <c r="D250" s="67">
        <v>1798.4</v>
      </c>
    </row>
    <row r="251" spans="1:4" ht="15.75" customHeight="1" x14ac:dyDescent="0.3">
      <c r="A251" s="101">
        <v>15</v>
      </c>
      <c r="B251" s="292" t="s">
        <v>113</v>
      </c>
      <c r="C251" s="7">
        <v>2022</v>
      </c>
      <c r="D251" s="76">
        <v>9350</v>
      </c>
    </row>
    <row r="252" spans="1:4" ht="15.75" customHeight="1" x14ac:dyDescent="0.3">
      <c r="A252" s="87">
        <v>0</v>
      </c>
      <c r="B252" s="288"/>
      <c r="C252" s="62" t="s">
        <v>261</v>
      </c>
      <c r="D252" s="63">
        <v>103422.65999999999</v>
      </c>
    </row>
    <row r="253" spans="1:4" ht="15.75" customHeight="1" x14ac:dyDescent="0.3">
      <c r="A253" s="26" t="s">
        <v>584</v>
      </c>
      <c r="B253" s="338"/>
      <c r="C253" s="24"/>
      <c r="D253" s="43">
        <v>7000</v>
      </c>
    </row>
    <row r="254" spans="1:4" ht="15.75" customHeight="1" x14ac:dyDescent="0.3">
      <c r="A254" s="24">
        <v>1</v>
      </c>
      <c r="B254" s="275" t="s">
        <v>121</v>
      </c>
      <c r="C254" s="24">
        <v>2019</v>
      </c>
      <c r="D254" s="68">
        <v>7000</v>
      </c>
    </row>
    <row r="255" spans="1:4" ht="15.75" customHeight="1" x14ac:dyDescent="0.3">
      <c r="A255" s="87">
        <v>0</v>
      </c>
      <c r="B255" s="288"/>
      <c r="C255" s="62" t="s">
        <v>261</v>
      </c>
      <c r="D255" s="63">
        <v>7000</v>
      </c>
    </row>
    <row r="256" spans="1:4" ht="15.75" customHeight="1" x14ac:dyDescent="0.3">
      <c r="A256" s="406" t="s">
        <v>134</v>
      </c>
      <c r="B256" s="407"/>
      <c r="C256" s="31"/>
      <c r="D256" s="48"/>
    </row>
    <row r="257" spans="1:4" ht="15.75" customHeight="1" x14ac:dyDescent="0.3">
      <c r="A257" s="414" t="s">
        <v>358</v>
      </c>
      <c r="B257" s="338"/>
      <c r="C257" s="24"/>
      <c r="D257" s="43">
        <v>198752.5</v>
      </c>
    </row>
    <row r="258" spans="1:4" ht="15.75" customHeight="1" x14ac:dyDescent="0.3">
      <c r="A258" s="30">
        <v>1</v>
      </c>
      <c r="B258" s="316" t="s">
        <v>711</v>
      </c>
      <c r="C258" s="317">
        <v>2019</v>
      </c>
      <c r="D258" s="81">
        <v>2000</v>
      </c>
    </row>
    <row r="259" spans="1:4" ht="15.75" customHeight="1" x14ac:dyDescent="0.3">
      <c r="A259" s="30">
        <v>2</v>
      </c>
      <c r="B259" s="316" t="s">
        <v>712</v>
      </c>
      <c r="C259" s="317">
        <v>2019</v>
      </c>
      <c r="D259" s="81">
        <v>1500</v>
      </c>
    </row>
    <row r="260" spans="1:4" ht="15.75" customHeight="1" x14ac:dyDescent="0.3">
      <c r="A260" s="30">
        <v>3</v>
      </c>
      <c r="B260" s="38" t="s">
        <v>514</v>
      </c>
      <c r="C260" s="38">
        <v>2021</v>
      </c>
      <c r="D260" s="318">
        <v>4920</v>
      </c>
    </row>
    <row r="261" spans="1:4" ht="15.75" customHeight="1" x14ac:dyDescent="0.3">
      <c r="A261" s="30">
        <v>4</v>
      </c>
      <c r="B261" s="38" t="s">
        <v>713</v>
      </c>
      <c r="C261" s="38">
        <v>2021</v>
      </c>
      <c r="D261" s="318">
        <v>37000</v>
      </c>
    </row>
    <row r="262" spans="1:4" ht="15.75" customHeight="1" x14ac:dyDescent="0.3">
      <c r="A262" s="30">
        <v>5</v>
      </c>
      <c r="B262" s="28" t="s">
        <v>515</v>
      </c>
      <c r="C262" s="28">
        <v>2021</v>
      </c>
      <c r="D262" s="318">
        <v>7800</v>
      </c>
    </row>
    <row r="263" spans="1:4" ht="15.75" customHeight="1" x14ac:dyDescent="0.3">
      <c r="A263" s="30">
        <v>6</v>
      </c>
      <c r="B263" s="28" t="s">
        <v>516</v>
      </c>
      <c r="C263" s="28">
        <v>2021</v>
      </c>
      <c r="D263" s="318">
        <v>1918</v>
      </c>
    </row>
    <row r="264" spans="1:4" ht="15.75" customHeight="1" x14ac:dyDescent="0.3">
      <c r="A264" s="30">
        <v>7</v>
      </c>
      <c r="B264" s="28" t="s">
        <v>216</v>
      </c>
      <c r="C264" s="28">
        <v>2022</v>
      </c>
      <c r="D264" s="318">
        <v>7385</v>
      </c>
    </row>
    <row r="265" spans="1:4" ht="15.75" customHeight="1" x14ac:dyDescent="0.3">
      <c r="A265" s="30">
        <v>8</v>
      </c>
      <c r="B265" s="28" t="s">
        <v>518</v>
      </c>
      <c r="C265" s="28">
        <v>2022</v>
      </c>
      <c r="D265" s="318">
        <v>35292</v>
      </c>
    </row>
    <row r="266" spans="1:4" ht="15.75" customHeight="1" x14ac:dyDescent="0.3">
      <c r="A266" s="30">
        <v>9</v>
      </c>
      <c r="B266" s="28" t="s">
        <v>714</v>
      </c>
      <c r="C266" s="28">
        <v>2022</v>
      </c>
      <c r="D266" s="318">
        <v>2700</v>
      </c>
    </row>
    <row r="267" spans="1:4" ht="15.75" customHeight="1" x14ac:dyDescent="0.3">
      <c r="A267" s="30">
        <v>10</v>
      </c>
      <c r="B267" s="28" t="s">
        <v>517</v>
      </c>
      <c r="C267" s="28">
        <v>2022</v>
      </c>
      <c r="D267" s="318">
        <v>4428</v>
      </c>
    </row>
    <row r="268" spans="1:4" ht="15.75" customHeight="1" x14ac:dyDescent="0.3">
      <c r="A268" s="30">
        <v>11</v>
      </c>
      <c r="B268" s="28" t="s">
        <v>519</v>
      </c>
      <c r="C268" s="28">
        <v>2023</v>
      </c>
      <c r="D268" s="318">
        <v>2600</v>
      </c>
    </row>
    <row r="269" spans="1:4" ht="15.75" customHeight="1" x14ac:dyDescent="0.3">
      <c r="A269" s="30">
        <v>12</v>
      </c>
      <c r="B269" s="28" t="s">
        <v>193</v>
      </c>
      <c r="C269" s="28">
        <v>2023</v>
      </c>
      <c r="D269" s="318">
        <v>8750</v>
      </c>
    </row>
    <row r="270" spans="1:4" ht="15.75" customHeight="1" x14ac:dyDescent="0.3">
      <c r="A270" s="30">
        <v>13</v>
      </c>
      <c r="B270" s="28" t="s">
        <v>715</v>
      </c>
      <c r="C270" s="28">
        <v>2023</v>
      </c>
      <c r="D270" s="318">
        <v>34191</v>
      </c>
    </row>
    <row r="271" spans="1:4" ht="15.75" customHeight="1" x14ac:dyDescent="0.3">
      <c r="A271" s="30">
        <v>14</v>
      </c>
      <c r="B271" s="28" t="s">
        <v>716</v>
      </c>
      <c r="C271" s="28">
        <v>2023</v>
      </c>
      <c r="D271" s="318">
        <v>4900</v>
      </c>
    </row>
    <row r="272" spans="1:4" ht="15.75" customHeight="1" x14ac:dyDescent="0.3">
      <c r="A272" s="30">
        <v>15</v>
      </c>
      <c r="B272" s="28" t="s">
        <v>717</v>
      </c>
      <c r="C272" s="28">
        <v>2023</v>
      </c>
      <c r="D272" s="318">
        <v>849</v>
      </c>
    </row>
    <row r="273" spans="1:4" ht="15.75" customHeight="1" x14ac:dyDescent="0.3">
      <c r="A273" s="30">
        <v>16</v>
      </c>
      <c r="B273" s="28" t="s">
        <v>718</v>
      </c>
      <c r="C273" s="28">
        <v>2024</v>
      </c>
      <c r="D273" s="318">
        <v>6500</v>
      </c>
    </row>
    <row r="274" spans="1:4" ht="15.75" customHeight="1" x14ac:dyDescent="0.3">
      <c r="A274" s="30">
        <v>17</v>
      </c>
      <c r="B274" s="28" t="s">
        <v>719</v>
      </c>
      <c r="C274" s="28">
        <v>2024</v>
      </c>
      <c r="D274" s="318">
        <v>6800</v>
      </c>
    </row>
    <row r="275" spans="1:4" ht="15.75" customHeight="1" x14ac:dyDescent="0.3">
      <c r="A275" s="30">
        <v>18</v>
      </c>
      <c r="B275" s="28" t="s">
        <v>720</v>
      </c>
      <c r="C275" s="28">
        <v>2024</v>
      </c>
      <c r="D275" s="318">
        <v>9000</v>
      </c>
    </row>
    <row r="276" spans="1:4" ht="15.75" customHeight="1" x14ac:dyDescent="0.3">
      <c r="A276" s="30">
        <v>19</v>
      </c>
      <c r="B276" s="28" t="s">
        <v>721</v>
      </c>
      <c r="C276" s="28">
        <v>2024</v>
      </c>
      <c r="D276" s="318">
        <v>5719.5</v>
      </c>
    </row>
    <row r="277" spans="1:4" ht="15.75" customHeight="1" x14ac:dyDescent="0.3">
      <c r="A277" s="30">
        <v>20</v>
      </c>
      <c r="B277" s="28" t="s">
        <v>722</v>
      </c>
      <c r="C277" s="28">
        <v>2024</v>
      </c>
      <c r="D277" s="318">
        <v>14500</v>
      </c>
    </row>
    <row r="278" spans="1:4" ht="15.75" customHeight="1" x14ac:dyDescent="0.3">
      <c r="A278" s="87">
        <v>0</v>
      </c>
      <c r="B278" s="288"/>
      <c r="C278" s="62" t="s">
        <v>261</v>
      </c>
      <c r="D278" s="63">
        <v>198752.5</v>
      </c>
    </row>
    <row r="279" spans="1:4" ht="15.75" customHeight="1" x14ac:dyDescent="0.3">
      <c r="A279" s="414" t="s">
        <v>359</v>
      </c>
      <c r="B279" s="338"/>
      <c r="C279" s="24"/>
      <c r="D279" s="43">
        <v>60321.679999999993</v>
      </c>
    </row>
    <row r="280" spans="1:4" ht="15.75" customHeight="1" x14ac:dyDescent="0.3">
      <c r="A280" s="24">
        <v>1</v>
      </c>
      <c r="B280" s="28" t="s">
        <v>723</v>
      </c>
      <c r="C280" s="28">
        <v>2021</v>
      </c>
      <c r="D280" s="37">
        <v>2900</v>
      </c>
    </row>
    <row r="281" spans="1:4" ht="15.75" customHeight="1" x14ac:dyDescent="0.3">
      <c r="A281" s="24">
        <v>2</v>
      </c>
      <c r="B281" s="28" t="s">
        <v>724</v>
      </c>
      <c r="C281" s="28">
        <v>2021</v>
      </c>
      <c r="D281" s="37">
        <v>2900</v>
      </c>
    </row>
    <row r="282" spans="1:4" ht="15.75" customHeight="1" x14ac:dyDescent="0.3">
      <c r="A282" s="24">
        <v>3</v>
      </c>
      <c r="B282" s="28" t="s">
        <v>724</v>
      </c>
      <c r="C282" s="28">
        <v>2021</v>
      </c>
      <c r="D282" s="37">
        <v>7000</v>
      </c>
    </row>
    <row r="283" spans="1:4" ht="15.75" customHeight="1" x14ac:dyDescent="0.3">
      <c r="A283" s="24">
        <v>4</v>
      </c>
      <c r="B283" s="28" t="s">
        <v>725</v>
      </c>
      <c r="C283" s="28">
        <v>2021</v>
      </c>
      <c r="D283" s="37">
        <v>3450</v>
      </c>
    </row>
    <row r="284" spans="1:4" ht="15.75" customHeight="1" x14ac:dyDescent="0.3">
      <c r="A284" s="24">
        <v>5</v>
      </c>
      <c r="B284" s="28" t="s">
        <v>511</v>
      </c>
      <c r="C284" s="28">
        <v>2021</v>
      </c>
      <c r="D284" s="37">
        <v>2000</v>
      </c>
    </row>
    <row r="285" spans="1:4" ht="15.75" customHeight="1" x14ac:dyDescent="0.3">
      <c r="A285" s="24">
        <v>6</v>
      </c>
      <c r="B285" s="28" t="s">
        <v>726</v>
      </c>
      <c r="C285" s="28">
        <v>2021</v>
      </c>
      <c r="D285" s="37">
        <v>20699.91</v>
      </c>
    </row>
    <row r="286" spans="1:4" ht="15.75" customHeight="1" x14ac:dyDescent="0.3">
      <c r="A286" s="24">
        <v>7</v>
      </c>
      <c r="B286" s="28" t="s">
        <v>512</v>
      </c>
      <c r="C286" s="28">
        <v>2022</v>
      </c>
      <c r="D286" s="37">
        <v>5882</v>
      </c>
    </row>
    <row r="287" spans="1:4" ht="15.75" customHeight="1" x14ac:dyDescent="0.3">
      <c r="A287" s="24">
        <v>8</v>
      </c>
      <c r="B287" s="28" t="s">
        <v>727</v>
      </c>
      <c r="C287" s="28">
        <v>2022</v>
      </c>
      <c r="D287" s="37">
        <v>3599</v>
      </c>
    </row>
    <row r="288" spans="1:4" ht="15.75" customHeight="1" x14ac:dyDescent="0.3">
      <c r="A288" s="24">
        <v>9</v>
      </c>
      <c r="B288" s="28" t="s">
        <v>513</v>
      </c>
      <c r="C288" s="28">
        <v>2022</v>
      </c>
      <c r="D288" s="37">
        <v>580</v>
      </c>
    </row>
    <row r="289" spans="1:4" ht="15.75" customHeight="1" x14ac:dyDescent="0.3">
      <c r="A289" s="24">
        <v>10</v>
      </c>
      <c r="B289" s="28" t="s">
        <v>135</v>
      </c>
      <c r="C289" s="28">
        <v>2022</v>
      </c>
      <c r="D289" s="37">
        <v>1200</v>
      </c>
    </row>
    <row r="290" spans="1:4" ht="15.75" customHeight="1" x14ac:dyDescent="0.3">
      <c r="A290" s="24">
        <v>11</v>
      </c>
      <c r="B290" s="28" t="s">
        <v>510</v>
      </c>
      <c r="C290" s="28">
        <v>2023</v>
      </c>
      <c r="D290" s="37">
        <v>2200</v>
      </c>
    </row>
    <row r="291" spans="1:4" ht="15.75" customHeight="1" x14ac:dyDescent="0.3">
      <c r="A291" s="24">
        <v>12</v>
      </c>
      <c r="B291" s="28" t="s">
        <v>728</v>
      </c>
      <c r="C291" s="28">
        <v>2023</v>
      </c>
      <c r="D291" s="37">
        <v>1192.27</v>
      </c>
    </row>
    <row r="292" spans="1:4" ht="15.75" customHeight="1" x14ac:dyDescent="0.3">
      <c r="A292" s="24">
        <v>13</v>
      </c>
      <c r="B292" s="28" t="s">
        <v>729</v>
      </c>
      <c r="C292" s="28">
        <v>2023</v>
      </c>
      <c r="D292" s="37">
        <v>600</v>
      </c>
    </row>
    <row r="293" spans="1:4" ht="15.75" customHeight="1" x14ac:dyDescent="0.3">
      <c r="A293" s="24">
        <v>14</v>
      </c>
      <c r="B293" s="28" t="s">
        <v>730</v>
      </c>
      <c r="C293" s="28">
        <v>2024</v>
      </c>
      <c r="D293" s="37">
        <v>639.6</v>
      </c>
    </row>
    <row r="294" spans="1:4" ht="15.75" customHeight="1" x14ac:dyDescent="0.3">
      <c r="A294" s="24">
        <v>15</v>
      </c>
      <c r="B294" s="28" t="s">
        <v>731</v>
      </c>
      <c r="C294" s="28">
        <v>2024</v>
      </c>
      <c r="D294" s="37">
        <v>541.20000000000005</v>
      </c>
    </row>
    <row r="295" spans="1:4" ht="15.75" customHeight="1" x14ac:dyDescent="0.3">
      <c r="A295" s="24">
        <v>16</v>
      </c>
      <c r="B295" s="28" t="s">
        <v>732</v>
      </c>
      <c r="C295" s="28">
        <v>2024</v>
      </c>
      <c r="D295" s="37">
        <v>4337.7</v>
      </c>
    </row>
    <row r="296" spans="1:4" ht="15.75" customHeight="1" x14ac:dyDescent="0.3">
      <c r="A296" s="24">
        <v>17</v>
      </c>
      <c r="B296" s="28" t="s">
        <v>733</v>
      </c>
      <c r="C296" s="28">
        <v>2024</v>
      </c>
      <c r="D296" s="37">
        <v>600</v>
      </c>
    </row>
    <row r="297" spans="1:4" ht="15.75" customHeight="1" x14ac:dyDescent="0.3">
      <c r="A297" s="87">
        <v>0</v>
      </c>
      <c r="B297" s="288"/>
      <c r="C297" s="62" t="s">
        <v>261</v>
      </c>
      <c r="D297" s="63">
        <v>60321.679999999993</v>
      </c>
    </row>
    <row r="298" spans="1:4" ht="15.75" customHeight="1" x14ac:dyDescent="0.3">
      <c r="A298" s="26" t="s">
        <v>584</v>
      </c>
      <c r="B298" s="338"/>
      <c r="C298" s="24"/>
      <c r="D298" s="43">
        <v>1000</v>
      </c>
    </row>
    <row r="299" spans="1:4" ht="15.75" customHeight="1" x14ac:dyDescent="0.3">
      <c r="A299" s="26">
        <v>1</v>
      </c>
      <c r="B299" s="275" t="s">
        <v>136</v>
      </c>
      <c r="C299" s="24">
        <v>2020</v>
      </c>
      <c r="D299" s="43">
        <v>400</v>
      </c>
    </row>
    <row r="300" spans="1:4" ht="15.75" customHeight="1" x14ac:dyDescent="0.3">
      <c r="A300" s="24">
        <v>2</v>
      </c>
      <c r="B300" s="275" t="s">
        <v>137</v>
      </c>
      <c r="C300" s="24">
        <v>2020</v>
      </c>
      <c r="D300" s="43">
        <v>600</v>
      </c>
    </row>
    <row r="301" spans="1:4" ht="15.75" customHeight="1" x14ac:dyDescent="0.3">
      <c r="A301" s="87">
        <v>0</v>
      </c>
      <c r="B301" s="288"/>
      <c r="C301" s="62" t="s">
        <v>261</v>
      </c>
      <c r="D301" s="63">
        <v>1000</v>
      </c>
    </row>
    <row r="302" spans="1:4" ht="15.75" customHeight="1" x14ac:dyDescent="0.3">
      <c r="A302" s="406" t="s">
        <v>545</v>
      </c>
      <c r="B302" s="407"/>
      <c r="C302" s="31"/>
      <c r="D302" s="48"/>
    </row>
    <row r="303" spans="1:4" ht="15.75" customHeight="1" x14ac:dyDescent="0.3">
      <c r="A303" s="414" t="s">
        <v>358</v>
      </c>
      <c r="B303" s="338"/>
      <c r="C303" s="24"/>
      <c r="D303" s="43">
        <v>181743.19999999998</v>
      </c>
    </row>
    <row r="304" spans="1:4" ht="15.75" customHeight="1" x14ac:dyDescent="0.3">
      <c r="A304" s="126">
        <v>1</v>
      </c>
      <c r="B304" s="293" t="s">
        <v>656</v>
      </c>
      <c r="C304" s="40">
        <v>2023</v>
      </c>
      <c r="D304" s="268">
        <v>5300</v>
      </c>
    </row>
    <row r="305" spans="1:4" ht="15.75" customHeight="1" x14ac:dyDescent="0.3">
      <c r="A305" s="126">
        <v>2</v>
      </c>
      <c r="B305" s="293" t="s">
        <v>657</v>
      </c>
      <c r="C305" s="40">
        <v>2022</v>
      </c>
      <c r="D305" s="268">
        <v>2800</v>
      </c>
    </row>
    <row r="306" spans="1:4" ht="15.75" customHeight="1" x14ac:dyDescent="0.3">
      <c r="A306" s="126">
        <v>3</v>
      </c>
      <c r="B306" s="281" t="s">
        <v>658</v>
      </c>
      <c r="C306" s="7">
        <v>2022</v>
      </c>
      <c r="D306" s="268">
        <v>3820</v>
      </c>
    </row>
    <row r="307" spans="1:4" ht="15.75" customHeight="1" x14ac:dyDescent="0.3">
      <c r="A307" s="126">
        <v>4</v>
      </c>
      <c r="B307" s="281" t="s">
        <v>659</v>
      </c>
      <c r="C307" s="7">
        <v>2021</v>
      </c>
      <c r="D307" s="268">
        <v>49700</v>
      </c>
    </row>
    <row r="308" spans="1:4" ht="15.75" customHeight="1" x14ac:dyDescent="0.3">
      <c r="A308" s="126">
        <v>5</v>
      </c>
      <c r="B308" s="281" t="s">
        <v>660</v>
      </c>
      <c r="C308" s="7">
        <v>2021</v>
      </c>
      <c r="D308" s="268">
        <v>7046</v>
      </c>
    </row>
    <row r="309" spans="1:4" ht="15.75" customHeight="1" x14ac:dyDescent="0.3">
      <c r="A309" s="126">
        <v>6</v>
      </c>
      <c r="B309" s="281" t="s">
        <v>661</v>
      </c>
      <c r="C309" s="7">
        <v>2021</v>
      </c>
      <c r="D309" s="268">
        <v>530.12</v>
      </c>
    </row>
    <row r="310" spans="1:4" ht="15.75" customHeight="1" x14ac:dyDescent="0.3">
      <c r="A310" s="126">
        <v>7</v>
      </c>
      <c r="B310" s="281" t="s">
        <v>662</v>
      </c>
      <c r="C310" s="7">
        <v>2023</v>
      </c>
      <c r="D310" s="268">
        <v>17500</v>
      </c>
    </row>
    <row r="311" spans="1:4" ht="15.75" customHeight="1" x14ac:dyDescent="0.3">
      <c r="A311" s="126">
        <v>8</v>
      </c>
      <c r="B311" s="281" t="s">
        <v>520</v>
      </c>
      <c r="C311" s="7">
        <v>2023</v>
      </c>
      <c r="D311" s="268">
        <v>11296.32</v>
      </c>
    </row>
    <row r="312" spans="1:4" ht="15.75" customHeight="1" x14ac:dyDescent="0.3">
      <c r="A312" s="126">
        <v>9</v>
      </c>
      <c r="B312" s="281" t="s">
        <v>156</v>
      </c>
      <c r="C312" s="7">
        <v>2022</v>
      </c>
      <c r="D312" s="268">
        <v>4998</v>
      </c>
    </row>
    <row r="313" spans="1:4" ht="15.75" customHeight="1" x14ac:dyDescent="0.3">
      <c r="A313" s="126">
        <v>10</v>
      </c>
      <c r="B313" s="281" t="s">
        <v>663</v>
      </c>
      <c r="C313" s="7">
        <v>2022</v>
      </c>
      <c r="D313" s="268">
        <v>6200</v>
      </c>
    </row>
    <row r="314" spans="1:4" ht="15.75" customHeight="1" x14ac:dyDescent="0.3">
      <c r="A314" s="126">
        <v>11</v>
      </c>
      <c r="B314" s="281" t="s">
        <v>216</v>
      </c>
      <c r="C314" s="7">
        <v>2021</v>
      </c>
      <c r="D314" s="268">
        <v>9000</v>
      </c>
    </row>
    <row r="315" spans="1:4" ht="15.75" customHeight="1" x14ac:dyDescent="0.3">
      <c r="A315" s="39">
        <v>12</v>
      </c>
      <c r="B315" s="294" t="s">
        <v>664</v>
      </c>
      <c r="C315" s="2">
        <v>2021</v>
      </c>
      <c r="D315" s="269">
        <v>6000</v>
      </c>
    </row>
    <row r="316" spans="1:4" ht="15.75" customHeight="1" x14ac:dyDescent="0.3">
      <c r="A316" s="39">
        <v>13</v>
      </c>
      <c r="B316" s="294" t="s">
        <v>665</v>
      </c>
      <c r="C316" s="2">
        <v>2022</v>
      </c>
      <c r="D316" s="269">
        <v>4620</v>
      </c>
    </row>
    <row r="317" spans="1:4" ht="15.75" customHeight="1" x14ac:dyDescent="0.3">
      <c r="A317" s="39">
        <v>14</v>
      </c>
      <c r="B317" s="294" t="s">
        <v>666</v>
      </c>
      <c r="C317" s="2">
        <v>2021</v>
      </c>
      <c r="D317" s="269">
        <v>25719.3</v>
      </c>
    </row>
    <row r="318" spans="1:4" ht="15.75" customHeight="1" x14ac:dyDescent="0.3">
      <c r="A318" s="39">
        <v>15</v>
      </c>
      <c r="B318" s="294" t="s">
        <v>667</v>
      </c>
      <c r="C318" s="2">
        <v>2021</v>
      </c>
      <c r="D318" s="269">
        <v>968</v>
      </c>
    </row>
    <row r="319" spans="1:4" ht="15.75" customHeight="1" x14ac:dyDescent="0.3">
      <c r="A319" s="39">
        <v>16</v>
      </c>
      <c r="B319" s="294" t="s">
        <v>668</v>
      </c>
      <c r="C319" s="2">
        <v>2021</v>
      </c>
      <c r="D319" s="269">
        <v>1768</v>
      </c>
    </row>
    <row r="320" spans="1:4" ht="15.75" customHeight="1" x14ac:dyDescent="0.3">
      <c r="A320" s="39">
        <v>17</v>
      </c>
      <c r="B320" s="294" t="s">
        <v>669</v>
      </c>
      <c r="C320" s="2">
        <v>2021</v>
      </c>
      <c r="D320" s="269">
        <v>2900</v>
      </c>
    </row>
    <row r="321" spans="1:4" ht="15.75" customHeight="1" x14ac:dyDescent="0.3">
      <c r="A321" s="39">
        <v>18</v>
      </c>
      <c r="B321" s="294" t="s">
        <v>670</v>
      </c>
      <c r="C321" s="2">
        <v>2021</v>
      </c>
      <c r="D321" s="269">
        <v>1628</v>
      </c>
    </row>
    <row r="322" spans="1:4" ht="15.75" customHeight="1" x14ac:dyDescent="0.3">
      <c r="A322" s="39">
        <v>19</v>
      </c>
      <c r="B322" s="294" t="s">
        <v>671</v>
      </c>
      <c r="C322" s="2">
        <v>2021</v>
      </c>
      <c r="D322" s="269">
        <v>1668</v>
      </c>
    </row>
    <row r="323" spans="1:4" ht="15.75" customHeight="1" x14ac:dyDescent="0.3">
      <c r="A323" s="39">
        <v>20</v>
      </c>
      <c r="B323" s="294" t="s">
        <v>672</v>
      </c>
      <c r="C323" s="2">
        <v>2021</v>
      </c>
      <c r="D323" s="269">
        <v>2500</v>
      </c>
    </row>
    <row r="324" spans="1:4" ht="15.75" customHeight="1" x14ac:dyDescent="0.3">
      <c r="A324" s="39">
        <v>21</v>
      </c>
      <c r="B324" s="294" t="s">
        <v>673</v>
      </c>
      <c r="C324" s="2">
        <v>2022</v>
      </c>
      <c r="D324" s="269">
        <v>7800</v>
      </c>
    </row>
    <row r="325" spans="1:4" ht="15.75" customHeight="1" x14ac:dyDescent="0.3">
      <c r="A325" s="39">
        <v>22</v>
      </c>
      <c r="B325" s="294" t="s">
        <v>157</v>
      </c>
      <c r="C325" s="2">
        <v>2022</v>
      </c>
      <c r="D325" s="269">
        <v>1230</v>
      </c>
    </row>
    <row r="326" spans="1:4" ht="15.75" customHeight="1" x14ac:dyDescent="0.3">
      <c r="A326" s="39">
        <v>23</v>
      </c>
      <c r="B326" s="294" t="s">
        <v>674</v>
      </c>
      <c r="C326" s="2">
        <v>2022</v>
      </c>
      <c r="D326" s="269">
        <v>1920</v>
      </c>
    </row>
    <row r="327" spans="1:4" ht="15.75" customHeight="1" x14ac:dyDescent="0.3">
      <c r="A327" s="39">
        <v>24</v>
      </c>
      <c r="B327" s="294" t="s">
        <v>675</v>
      </c>
      <c r="C327" s="2">
        <v>2021</v>
      </c>
      <c r="D327" s="269">
        <v>1232.46</v>
      </c>
    </row>
    <row r="328" spans="1:4" ht="15.75" customHeight="1" x14ac:dyDescent="0.3">
      <c r="A328" s="39">
        <v>25</v>
      </c>
      <c r="B328" s="294" t="s">
        <v>674</v>
      </c>
      <c r="C328" s="2">
        <v>2023</v>
      </c>
      <c r="D328" s="269">
        <v>3200</v>
      </c>
    </row>
    <row r="329" spans="1:4" ht="15.75" customHeight="1" x14ac:dyDescent="0.3">
      <c r="A329" s="39">
        <v>26</v>
      </c>
      <c r="B329" s="294" t="s">
        <v>676</v>
      </c>
      <c r="C329" s="2">
        <v>2020</v>
      </c>
      <c r="D329" s="269">
        <v>399</v>
      </c>
    </row>
    <row r="330" spans="1:4" ht="15.75" customHeight="1" x14ac:dyDescent="0.3">
      <c r="A330" s="87">
        <v>0</v>
      </c>
      <c r="B330" s="288"/>
      <c r="C330" s="62" t="s">
        <v>261</v>
      </c>
      <c r="D330" s="63">
        <v>181743.19999999998</v>
      </c>
    </row>
    <row r="331" spans="1:4" ht="15.75" customHeight="1" x14ac:dyDescent="0.3">
      <c r="A331" s="414" t="s">
        <v>359</v>
      </c>
      <c r="B331" s="338"/>
      <c r="C331" s="24"/>
      <c r="D331" s="43">
        <v>101576.12</v>
      </c>
    </row>
    <row r="332" spans="1:4" ht="15.75" customHeight="1" x14ac:dyDescent="0.3">
      <c r="A332" s="24">
        <v>1</v>
      </c>
      <c r="B332" s="281" t="s">
        <v>677</v>
      </c>
      <c r="C332" s="7">
        <v>2023</v>
      </c>
      <c r="D332" s="37">
        <v>1192.27</v>
      </c>
    </row>
    <row r="333" spans="1:4" ht="15.75" customHeight="1" x14ac:dyDescent="0.3">
      <c r="A333" s="24">
        <v>2</v>
      </c>
      <c r="B333" s="281" t="s">
        <v>678</v>
      </c>
      <c r="C333" s="7">
        <v>2021</v>
      </c>
      <c r="D333" s="37">
        <v>18991.2</v>
      </c>
    </row>
    <row r="334" spans="1:4" ht="15.75" customHeight="1" x14ac:dyDescent="0.3">
      <c r="A334" s="24">
        <v>3</v>
      </c>
      <c r="B334" s="281" t="s">
        <v>679</v>
      </c>
      <c r="C334" s="7">
        <v>2019</v>
      </c>
      <c r="D334" s="37">
        <v>1095.01</v>
      </c>
    </row>
    <row r="335" spans="1:4" ht="15.75" customHeight="1" x14ac:dyDescent="0.3">
      <c r="A335" s="24">
        <v>4</v>
      </c>
      <c r="B335" s="281" t="s">
        <v>680</v>
      </c>
      <c r="C335" s="7">
        <v>2021</v>
      </c>
      <c r="D335" s="37">
        <v>3450</v>
      </c>
    </row>
    <row r="336" spans="1:4" ht="15.75" customHeight="1" x14ac:dyDescent="0.3">
      <c r="A336" s="24">
        <v>5</v>
      </c>
      <c r="B336" s="281" t="s">
        <v>681</v>
      </c>
      <c r="C336" s="7">
        <v>2021</v>
      </c>
      <c r="D336" s="37">
        <v>10784.64</v>
      </c>
    </row>
    <row r="337" spans="1:4" ht="15.75" customHeight="1" x14ac:dyDescent="0.3">
      <c r="A337" s="24">
        <v>6</v>
      </c>
      <c r="B337" s="281" t="s">
        <v>682</v>
      </c>
      <c r="C337" s="7">
        <v>2021</v>
      </c>
      <c r="D337" s="37">
        <v>59163</v>
      </c>
    </row>
    <row r="338" spans="1:4" ht="15.75" customHeight="1" x14ac:dyDescent="0.3">
      <c r="A338" s="24">
        <v>7</v>
      </c>
      <c r="B338" s="281" t="s">
        <v>683</v>
      </c>
      <c r="C338" s="7">
        <v>2022</v>
      </c>
      <c r="D338" s="37">
        <v>2900</v>
      </c>
    </row>
    <row r="339" spans="1:4" ht="15.75" customHeight="1" x14ac:dyDescent="0.3">
      <c r="A339" s="24">
        <v>8</v>
      </c>
      <c r="B339" s="281" t="s">
        <v>684</v>
      </c>
      <c r="C339" s="7">
        <v>2021</v>
      </c>
      <c r="D339" s="37">
        <v>4000</v>
      </c>
    </row>
    <row r="340" spans="1:4" ht="15.75" customHeight="1" x14ac:dyDescent="0.3">
      <c r="A340" s="87">
        <v>0</v>
      </c>
      <c r="B340" s="288"/>
      <c r="C340" s="62" t="s">
        <v>261</v>
      </c>
      <c r="D340" s="63">
        <v>101576.12</v>
      </c>
    </row>
    <row r="341" spans="1:4" ht="15.75" customHeight="1" x14ac:dyDescent="0.3">
      <c r="A341" s="26" t="s">
        <v>584</v>
      </c>
      <c r="B341" s="338"/>
      <c r="C341" s="24"/>
      <c r="D341" s="43">
        <v>11048.71</v>
      </c>
    </row>
    <row r="342" spans="1:4" ht="15.75" customHeight="1" x14ac:dyDescent="0.3">
      <c r="A342" s="24">
        <v>1</v>
      </c>
      <c r="B342" s="281" t="s">
        <v>685</v>
      </c>
      <c r="C342" s="7">
        <v>2018</v>
      </c>
      <c r="D342" s="37">
        <v>2520</v>
      </c>
    </row>
    <row r="343" spans="1:4" ht="15.75" customHeight="1" x14ac:dyDescent="0.3">
      <c r="A343" s="24">
        <v>2</v>
      </c>
      <c r="B343" s="281" t="s">
        <v>596</v>
      </c>
      <c r="C343" s="7">
        <v>2008</v>
      </c>
      <c r="D343" s="37">
        <v>6466</v>
      </c>
    </row>
    <row r="344" spans="1:4" ht="15.75" customHeight="1" x14ac:dyDescent="0.3">
      <c r="A344" s="24">
        <v>3</v>
      </c>
      <c r="B344" s="281" t="s">
        <v>686</v>
      </c>
      <c r="C344" s="7">
        <v>2015</v>
      </c>
      <c r="D344" s="37">
        <v>2062.71</v>
      </c>
    </row>
    <row r="345" spans="1:4" ht="15.75" customHeight="1" x14ac:dyDescent="0.3">
      <c r="A345" s="87">
        <v>0</v>
      </c>
      <c r="B345" s="288"/>
      <c r="C345" s="62" t="s">
        <v>261</v>
      </c>
      <c r="D345" s="63">
        <v>11048.71</v>
      </c>
    </row>
    <row r="346" spans="1:4" ht="15.75" customHeight="1" x14ac:dyDescent="0.3">
      <c r="A346" s="406" t="s">
        <v>158</v>
      </c>
      <c r="B346" s="407"/>
      <c r="C346" s="31"/>
      <c r="D346" s="48"/>
    </row>
    <row r="347" spans="1:4" ht="15.75" customHeight="1" x14ac:dyDescent="0.3">
      <c r="A347" s="414" t="s">
        <v>358</v>
      </c>
      <c r="B347" s="338"/>
      <c r="C347" s="24"/>
      <c r="D347" s="43">
        <v>66146.489999999991</v>
      </c>
    </row>
    <row r="348" spans="1:4" ht="15.75" customHeight="1" x14ac:dyDescent="0.3">
      <c r="A348" s="126">
        <v>1</v>
      </c>
      <c r="B348" s="281" t="s">
        <v>687</v>
      </c>
      <c r="C348" s="28">
        <v>2019</v>
      </c>
      <c r="D348" s="37">
        <v>2700</v>
      </c>
    </row>
    <row r="349" spans="1:4" ht="15.75" customHeight="1" x14ac:dyDescent="0.3">
      <c r="A349" s="126">
        <v>2</v>
      </c>
      <c r="B349" s="281" t="s">
        <v>163</v>
      </c>
      <c r="C349" s="28">
        <v>2021</v>
      </c>
      <c r="D349" s="37">
        <v>989.98</v>
      </c>
    </row>
    <row r="350" spans="1:4" ht="15.75" customHeight="1" x14ac:dyDescent="0.3">
      <c r="A350" s="126">
        <v>3</v>
      </c>
      <c r="B350" s="281" t="s">
        <v>164</v>
      </c>
      <c r="C350" s="28">
        <v>2022</v>
      </c>
      <c r="D350" s="37">
        <v>8000</v>
      </c>
    </row>
    <row r="351" spans="1:4" ht="15.75" customHeight="1" x14ac:dyDescent="0.3">
      <c r="A351" s="126">
        <v>4</v>
      </c>
      <c r="B351" s="281" t="s">
        <v>165</v>
      </c>
      <c r="C351" s="28">
        <v>2022</v>
      </c>
      <c r="D351" s="37">
        <v>7120</v>
      </c>
    </row>
    <row r="352" spans="1:4" ht="15.75" customHeight="1" x14ac:dyDescent="0.3">
      <c r="A352" s="126">
        <v>5</v>
      </c>
      <c r="B352" s="281" t="s">
        <v>688</v>
      </c>
      <c r="C352" s="28">
        <v>2022</v>
      </c>
      <c r="D352" s="37">
        <v>19800</v>
      </c>
    </row>
    <row r="353" spans="1:4" ht="15.75" customHeight="1" x14ac:dyDescent="0.3">
      <c r="A353" s="126">
        <v>6</v>
      </c>
      <c r="B353" s="281" t="s">
        <v>166</v>
      </c>
      <c r="C353" s="28">
        <v>2022</v>
      </c>
      <c r="D353" s="37">
        <v>6164</v>
      </c>
    </row>
    <row r="354" spans="1:4" ht="15.75" customHeight="1" x14ac:dyDescent="0.3">
      <c r="A354" s="126">
        <v>7</v>
      </c>
      <c r="B354" s="281" t="s">
        <v>689</v>
      </c>
      <c r="C354" s="28">
        <v>2022</v>
      </c>
      <c r="D354" s="37">
        <v>9994</v>
      </c>
    </row>
    <row r="355" spans="1:4" ht="15.75" customHeight="1" x14ac:dyDescent="0.3">
      <c r="A355" s="126">
        <v>8</v>
      </c>
      <c r="B355" s="281" t="s">
        <v>690</v>
      </c>
      <c r="C355" s="28">
        <v>2023</v>
      </c>
      <c r="D355" s="268">
        <v>2210</v>
      </c>
    </row>
    <row r="356" spans="1:4" ht="15.75" customHeight="1" x14ac:dyDescent="0.3">
      <c r="A356" s="126">
        <v>9</v>
      </c>
      <c r="B356" s="281" t="s">
        <v>318</v>
      </c>
      <c r="C356" s="28">
        <v>2024</v>
      </c>
      <c r="D356" s="268">
        <v>1168.5</v>
      </c>
    </row>
    <row r="357" spans="1:4" ht="15.75" customHeight="1" x14ac:dyDescent="0.3">
      <c r="A357" s="126">
        <v>10</v>
      </c>
      <c r="B357" s="281" t="s">
        <v>691</v>
      </c>
      <c r="C357" s="28">
        <v>2024</v>
      </c>
      <c r="D357" s="268">
        <v>8000.01</v>
      </c>
    </row>
    <row r="358" spans="1:4" ht="15.75" customHeight="1" x14ac:dyDescent="0.3">
      <c r="A358" s="87">
        <v>0</v>
      </c>
      <c r="B358" s="288"/>
      <c r="C358" s="62" t="s">
        <v>261</v>
      </c>
      <c r="D358" s="63">
        <v>66146.489999999991</v>
      </c>
    </row>
    <row r="359" spans="1:4" ht="15.75" customHeight="1" x14ac:dyDescent="0.3">
      <c r="A359" s="414" t="s">
        <v>359</v>
      </c>
      <c r="B359" s="338"/>
      <c r="C359" s="24"/>
      <c r="D359" s="43">
        <v>77692.25</v>
      </c>
    </row>
    <row r="360" spans="1:4" ht="15.75" customHeight="1" x14ac:dyDescent="0.3">
      <c r="A360" s="24">
        <v>1</v>
      </c>
      <c r="B360" s="281" t="s">
        <v>167</v>
      </c>
      <c r="C360" s="28">
        <v>2020</v>
      </c>
      <c r="D360" s="37">
        <v>11700</v>
      </c>
    </row>
    <row r="361" spans="1:4" ht="15.75" customHeight="1" x14ac:dyDescent="0.3">
      <c r="A361" s="24">
        <v>2</v>
      </c>
      <c r="B361" s="281" t="s">
        <v>168</v>
      </c>
      <c r="C361" s="28">
        <v>2021</v>
      </c>
      <c r="D361" s="37">
        <v>3450</v>
      </c>
    </row>
    <row r="362" spans="1:4" ht="15.75" customHeight="1" x14ac:dyDescent="0.3">
      <c r="A362" s="24">
        <v>3</v>
      </c>
      <c r="B362" s="281" t="s">
        <v>169</v>
      </c>
      <c r="C362" s="28">
        <v>2021</v>
      </c>
      <c r="D362" s="37">
        <v>1500</v>
      </c>
    </row>
    <row r="363" spans="1:4" ht="15.75" customHeight="1" x14ac:dyDescent="0.3">
      <c r="A363" s="24">
        <v>4</v>
      </c>
      <c r="B363" s="281" t="s">
        <v>692</v>
      </c>
      <c r="C363" s="28">
        <v>2022</v>
      </c>
      <c r="D363" s="37">
        <v>6400</v>
      </c>
    </row>
    <row r="364" spans="1:4" ht="15.75" customHeight="1" x14ac:dyDescent="0.3">
      <c r="A364" s="24">
        <v>5</v>
      </c>
      <c r="B364" s="281" t="s">
        <v>171</v>
      </c>
      <c r="C364" s="28">
        <v>2022</v>
      </c>
      <c r="D364" s="37">
        <v>2508</v>
      </c>
    </row>
    <row r="365" spans="1:4" ht="15.75" customHeight="1" x14ac:dyDescent="0.3">
      <c r="A365" s="24">
        <v>6</v>
      </c>
      <c r="B365" s="281" t="s">
        <v>693</v>
      </c>
      <c r="C365" s="28">
        <v>2022</v>
      </c>
      <c r="D365" s="37">
        <v>3200</v>
      </c>
    </row>
    <row r="366" spans="1:4" ht="15.75" customHeight="1" x14ac:dyDescent="0.3">
      <c r="A366" s="24">
        <v>7</v>
      </c>
      <c r="B366" s="281" t="s">
        <v>172</v>
      </c>
      <c r="C366" s="28">
        <v>2022</v>
      </c>
      <c r="D366" s="37">
        <v>7133</v>
      </c>
    </row>
    <row r="367" spans="1:4" ht="15.75" customHeight="1" x14ac:dyDescent="0.3">
      <c r="A367" s="24">
        <v>8</v>
      </c>
      <c r="B367" s="281" t="s">
        <v>173</v>
      </c>
      <c r="C367" s="28">
        <v>2022</v>
      </c>
      <c r="D367" s="37">
        <v>1496</v>
      </c>
    </row>
    <row r="368" spans="1:4" ht="15.75" customHeight="1" x14ac:dyDescent="0.3">
      <c r="A368" s="24">
        <v>9</v>
      </c>
      <c r="B368" s="281" t="s">
        <v>174</v>
      </c>
      <c r="C368" s="28">
        <v>2022</v>
      </c>
      <c r="D368" s="37">
        <v>234</v>
      </c>
    </row>
    <row r="369" spans="1:4" ht="15.75" customHeight="1" x14ac:dyDescent="0.3">
      <c r="A369" s="24">
        <v>10</v>
      </c>
      <c r="B369" s="281" t="s">
        <v>175</v>
      </c>
      <c r="C369" s="28">
        <v>2022</v>
      </c>
      <c r="D369" s="37">
        <v>642</v>
      </c>
    </row>
    <row r="370" spans="1:4" ht="15.75" customHeight="1" x14ac:dyDescent="0.3">
      <c r="A370" s="24">
        <v>11</v>
      </c>
      <c r="B370" s="281" t="s">
        <v>176</v>
      </c>
      <c r="C370" s="28">
        <v>2022</v>
      </c>
      <c r="D370" s="37">
        <v>801</v>
      </c>
    </row>
    <row r="371" spans="1:4" ht="15.75" customHeight="1" x14ac:dyDescent="0.3">
      <c r="A371" s="24">
        <v>12</v>
      </c>
      <c r="B371" s="281" t="s">
        <v>177</v>
      </c>
      <c r="C371" s="28">
        <v>2022</v>
      </c>
      <c r="D371" s="37">
        <v>4854</v>
      </c>
    </row>
    <row r="372" spans="1:4" ht="15.75" customHeight="1" x14ac:dyDescent="0.3">
      <c r="A372" s="24">
        <v>13</v>
      </c>
      <c r="B372" s="281" t="s">
        <v>694</v>
      </c>
      <c r="C372" s="28">
        <v>2022</v>
      </c>
      <c r="D372" s="37">
        <v>9350</v>
      </c>
    </row>
    <row r="373" spans="1:4" ht="15.75" customHeight="1" x14ac:dyDescent="0.3">
      <c r="A373" s="24">
        <v>14</v>
      </c>
      <c r="B373" s="281" t="s">
        <v>695</v>
      </c>
      <c r="C373" s="28">
        <v>2022</v>
      </c>
      <c r="D373" s="37">
        <v>8969.98</v>
      </c>
    </row>
    <row r="374" spans="1:4" ht="15.75" customHeight="1" x14ac:dyDescent="0.3">
      <c r="A374" s="24">
        <v>15</v>
      </c>
      <c r="B374" s="281" t="s">
        <v>179</v>
      </c>
      <c r="C374" s="28">
        <v>2022</v>
      </c>
      <c r="D374" s="37">
        <v>3000</v>
      </c>
    </row>
    <row r="375" spans="1:4" ht="15.75" customHeight="1" x14ac:dyDescent="0.3">
      <c r="A375" s="24">
        <v>16</v>
      </c>
      <c r="B375" s="281" t="s">
        <v>180</v>
      </c>
      <c r="C375" s="28">
        <v>2022</v>
      </c>
      <c r="D375" s="37">
        <v>1300</v>
      </c>
    </row>
    <row r="376" spans="1:4" ht="15.75" customHeight="1" x14ac:dyDescent="0.3">
      <c r="A376" s="24">
        <v>17</v>
      </c>
      <c r="B376" s="281" t="s">
        <v>692</v>
      </c>
      <c r="C376" s="28">
        <v>2022</v>
      </c>
      <c r="D376" s="37">
        <v>8262</v>
      </c>
    </row>
    <row r="377" spans="1:4" ht="15.75" customHeight="1" x14ac:dyDescent="0.3">
      <c r="A377" s="24">
        <v>18</v>
      </c>
      <c r="B377" s="281" t="s">
        <v>522</v>
      </c>
      <c r="C377" s="270">
        <v>2023</v>
      </c>
      <c r="D377" s="37">
        <v>1192.27</v>
      </c>
    </row>
    <row r="378" spans="1:4" ht="15.75" customHeight="1" x14ac:dyDescent="0.3">
      <c r="A378" s="24">
        <v>19</v>
      </c>
      <c r="B378" s="281" t="s">
        <v>696</v>
      </c>
      <c r="C378" s="28">
        <v>2024</v>
      </c>
      <c r="D378" s="37">
        <v>1700</v>
      </c>
    </row>
    <row r="379" spans="1:4" ht="15.75" customHeight="1" x14ac:dyDescent="0.3">
      <c r="A379" s="87">
        <v>0</v>
      </c>
      <c r="B379" s="288"/>
      <c r="C379" s="62" t="s">
        <v>261</v>
      </c>
      <c r="D379" s="63">
        <v>77692.25</v>
      </c>
    </row>
    <row r="380" spans="1:4" ht="15.75" customHeight="1" x14ac:dyDescent="0.3">
      <c r="A380" s="26" t="s">
        <v>584</v>
      </c>
      <c r="B380" s="338"/>
      <c r="C380" s="24"/>
      <c r="D380" s="43">
        <v>6458.88</v>
      </c>
    </row>
    <row r="381" spans="1:4" ht="15.75" customHeight="1" x14ac:dyDescent="0.3">
      <c r="A381" s="24">
        <v>1</v>
      </c>
      <c r="B381" s="275" t="s">
        <v>181</v>
      </c>
      <c r="C381" s="24">
        <v>2018</v>
      </c>
      <c r="D381" s="43">
        <v>6458.88</v>
      </c>
    </row>
    <row r="382" spans="1:4" ht="15.75" customHeight="1" x14ac:dyDescent="0.3">
      <c r="A382" s="87">
        <v>0</v>
      </c>
      <c r="B382" s="288"/>
      <c r="C382" s="62" t="s">
        <v>261</v>
      </c>
      <c r="D382" s="63">
        <v>6458.88</v>
      </c>
    </row>
    <row r="383" spans="1:4" ht="15.75" customHeight="1" x14ac:dyDescent="0.3">
      <c r="A383" s="406" t="s">
        <v>201</v>
      </c>
      <c r="B383" s="407"/>
      <c r="C383" s="31"/>
      <c r="D383" s="48"/>
    </row>
    <row r="384" spans="1:4" ht="15.75" customHeight="1" x14ac:dyDescent="0.3">
      <c r="A384" s="414" t="s">
        <v>358</v>
      </c>
      <c r="B384" s="338"/>
      <c r="C384" s="24"/>
      <c r="D384" s="43">
        <v>26689.27</v>
      </c>
    </row>
    <row r="385" spans="1:4" ht="15.75" customHeight="1" x14ac:dyDescent="0.3">
      <c r="A385" s="126">
        <v>1</v>
      </c>
      <c r="B385" s="301" t="s">
        <v>191</v>
      </c>
      <c r="C385" s="302">
        <v>2018</v>
      </c>
      <c r="D385" s="303">
        <v>1400.01</v>
      </c>
    </row>
    <row r="386" spans="1:4" ht="15.75" customHeight="1" x14ac:dyDescent="0.3">
      <c r="A386" s="126">
        <v>2</v>
      </c>
      <c r="B386" s="301" t="s">
        <v>192</v>
      </c>
      <c r="C386" s="302">
        <v>2019</v>
      </c>
      <c r="D386" s="303">
        <v>7078</v>
      </c>
    </row>
    <row r="387" spans="1:4" ht="15.75" customHeight="1" x14ac:dyDescent="0.3">
      <c r="A387" s="126">
        <v>3</v>
      </c>
      <c r="B387" s="301" t="s">
        <v>708</v>
      </c>
      <c r="C387" s="302">
        <v>2022</v>
      </c>
      <c r="D387" s="303">
        <v>9800.01</v>
      </c>
    </row>
    <row r="388" spans="1:4" ht="15.75" customHeight="1" x14ac:dyDescent="0.3">
      <c r="A388" s="126">
        <v>4</v>
      </c>
      <c r="B388" s="301" t="s">
        <v>709</v>
      </c>
      <c r="C388" s="302">
        <v>2022</v>
      </c>
      <c r="D388" s="303">
        <v>8411.25</v>
      </c>
    </row>
    <row r="389" spans="1:4" ht="15.75" customHeight="1" x14ac:dyDescent="0.3">
      <c r="A389" s="87">
        <v>0</v>
      </c>
      <c r="B389" s="288"/>
      <c r="C389" s="23" t="s">
        <v>261</v>
      </c>
      <c r="D389" s="51">
        <v>26689.27</v>
      </c>
    </row>
    <row r="390" spans="1:4" ht="15.75" customHeight="1" x14ac:dyDescent="0.3">
      <c r="A390" s="414" t="s">
        <v>359</v>
      </c>
      <c r="B390" s="338"/>
      <c r="C390" s="24"/>
      <c r="D390" s="43">
        <v>61925.5</v>
      </c>
    </row>
    <row r="391" spans="1:4" ht="15.75" customHeight="1" x14ac:dyDescent="0.3">
      <c r="A391" s="24">
        <v>1</v>
      </c>
      <c r="B391" s="305" t="s">
        <v>194</v>
      </c>
      <c r="C391" s="306">
        <v>2019</v>
      </c>
      <c r="D391" s="314">
        <v>2330</v>
      </c>
    </row>
    <row r="392" spans="1:4" ht="15.75" customHeight="1" x14ac:dyDescent="0.3">
      <c r="A392" s="24">
        <v>2</v>
      </c>
      <c r="B392" s="305" t="s">
        <v>194</v>
      </c>
      <c r="C392" s="306">
        <v>2019</v>
      </c>
      <c r="D392" s="314">
        <v>2330</v>
      </c>
    </row>
    <row r="393" spans="1:4" ht="15.75" customHeight="1" x14ac:dyDescent="0.3">
      <c r="A393" s="24">
        <v>3</v>
      </c>
      <c r="B393" s="305" t="s">
        <v>194</v>
      </c>
      <c r="C393" s="306">
        <v>2019</v>
      </c>
      <c r="D393" s="314">
        <v>2330</v>
      </c>
    </row>
    <row r="394" spans="1:4" ht="15.75" customHeight="1" x14ac:dyDescent="0.3">
      <c r="A394" s="24">
        <v>4</v>
      </c>
      <c r="B394" s="307" t="s">
        <v>194</v>
      </c>
      <c r="C394" s="306">
        <v>2019</v>
      </c>
      <c r="D394" s="314">
        <v>2330</v>
      </c>
    </row>
    <row r="395" spans="1:4" ht="15.75" customHeight="1" x14ac:dyDescent="0.3">
      <c r="A395" s="24">
        <v>5</v>
      </c>
      <c r="B395" s="307" t="s">
        <v>194</v>
      </c>
      <c r="C395" s="306">
        <v>2019</v>
      </c>
      <c r="D395" s="314">
        <v>2330</v>
      </c>
    </row>
    <row r="396" spans="1:4" ht="15.75" customHeight="1" x14ac:dyDescent="0.3">
      <c r="A396" s="24">
        <v>6</v>
      </c>
      <c r="B396" s="307" t="s">
        <v>195</v>
      </c>
      <c r="C396" s="306">
        <v>2018</v>
      </c>
      <c r="D396" s="314">
        <v>1670</v>
      </c>
    </row>
    <row r="397" spans="1:4" ht="15.75" customHeight="1" x14ac:dyDescent="0.2">
      <c r="A397" s="24">
        <v>7</v>
      </c>
      <c r="B397" s="308" t="s">
        <v>195</v>
      </c>
      <c r="C397" s="309">
        <v>2019</v>
      </c>
      <c r="D397" s="314">
        <v>2460</v>
      </c>
    </row>
    <row r="398" spans="1:4" ht="15.75" customHeight="1" x14ac:dyDescent="0.3">
      <c r="A398" s="24">
        <v>8</v>
      </c>
      <c r="B398" s="308" t="s">
        <v>195</v>
      </c>
      <c r="C398" s="309">
        <v>2019</v>
      </c>
      <c r="D398" s="315">
        <v>2460</v>
      </c>
    </row>
    <row r="399" spans="1:4" ht="15.75" customHeight="1" x14ac:dyDescent="0.3">
      <c r="A399" s="24">
        <v>9</v>
      </c>
      <c r="B399" s="308" t="s">
        <v>196</v>
      </c>
      <c r="C399" s="309">
        <v>2019</v>
      </c>
      <c r="D399" s="315">
        <v>1500</v>
      </c>
    </row>
    <row r="400" spans="1:4" ht="15.75" customHeight="1" x14ac:dyDescent="0.3">
      <c r="A400" s="24">
        <v>10</v>
      </c>
      <c r="B400" s="308" t="s">
        <v>196</v>
      </c>
      <c r="C400" s="309">
        <v>2019</v>
      </c>
      <c r="D400" s="315">
        <v>1500</v>
      </c>
    </row>
    <row r="401" spans="1:4" ht="15.75" customHeight="1" x14ac:dyDescent="0.3">
      <c r="A401" s="24">
        <v>11</v>
      </c>
      <c r="B401" s="308" t="s">
        <v>196</v>
      </c>
      <c r="C401" s="309">
        <v>2019</v>
      </c>
      <c r="D401" s="315">
        <v>1500</v>
      </c>
    </row>
    <row r="402" spans="1:4" ht="15.75" customHeight="1" x14ac:dyDescent="0.3">
      <c r="A402" s="24">
        <v>12</v>
      </c>
      <c r="B402" s="307" t="s">
        <v>196</v>
      </c>
      <c r="C402" s="306">
        <v>2019</v>
      </c>
      <c r="D402" s="314">
        <v>1500</v>
      </c>
    </row>
    <row r="403" spans="1:4" ht="15.75" customHeight="1" x14ac:dyDescent="0.3">
      <c r="A403" s="24">
        <v>13</v>
      </c>
      <c r="B403" s="307" t="s">
        <v>196</v>
      </c>
      <c r="C403" s="306">
        <v>2019</v>
      </c>
      <c r="D403" s="314">
        <v>1500</v>
      </c>
    </row>
    <row r="404" spans="1:4" ht="15.75" customHeight="1" x14ac:dyDescent="0.3">
      <c r="A404" s="24">
        <v>14</v>
      </c>
      <c r="B404" s="307" t="s">
        <v>196</v>
      </c>
      <c r="C404" s="306">
        <v>2019</v>
      </c>
      <c r="D404" s="314">
        <v>1500</v>
      </c>
    </row>
    <row r="405" spans="1:4" ht="15.75" customHeight="1" x14ac:dyDescent="0.3">
      <c r="A405" s="24">
        <v>15</v>
      </c>
      <c r="B405" s="307" t="s">
        <v>196</v>
      </c>
      <c r="C405" s="306">
        <v>2019</v>
      </c>
      <c r="D405" s="314">
        <v>1500</v>
      </c>
    </row>
    <row r="406" spans="1:4" ht="15.75" customHeight="1" x14ac:dyDescent="0.3">
      <c r="A406" s="24">
        <v>16</v>
      </c>
      <c r="B406" s="307" t="s">
        <v>196</v>
      </c>
      <c r="C406" s="306">
        <v>2019</v>
      </c>
      <c r="D406" s="314">
        <v>1500</v>
      </c>
    </row>
    <row r="407" spans="1:4" ht="15.75" customHeight="1" x14ac:dyDescent="0.3">
      <c r="A407" s="24">
        <v>17</v>
      </c>
      <c r="B407" s="307" t="s">
        <v>196</v>
      </c>
      <c r="C407" s="306">
        <v>2019</v>
      </c>
      <c r="D407" s="314">
        <v>1500</v>
      </c>
    </row>
    <row r="408" spans="1:4" ht="15.75" customHeight="1" x14ac:dyDescent="0.3">
      <c r="A408" s="24">
        <v>18</v>
      </c>
      <c r="B408" s="307" t="s">
        <v>196</v>
      </c>
      <c r="C408" s="306">
        <v>2019</v>
      </c>
      <c r="D408" s="314">
        <v>1500</v>
      </c>
    </row>
    <row r="409" spans="1:4" ht="15.75" customHeight="1" x14ac:dyDescent="0.3">
      <c r="A409" s="24">
        <v>19</v>
      </c>
      <c r="B409" s="307" t="s">
        <v>196</v>
      </c>
      <c r="C409" s="306">
        <v>2019</v>
      </c>
      <c r="D409" s="314">
        <v>1500</v>
      </c>
    </row>
    <row r="410" spans="1:4" ht="15.75" customHeight="1" x14ac:dyDescent="0.3">
      <c r="A410" s="24">
        <v>20</v>
      </c>
      <c r="B410" s="307" t="s">
        <v>196</v>
      </c>
      <c r="C410" s="306">
        <v>2019</v>
      </c>
      <c r="D410" s="314">
        <v>1500</v>
      </c>
    </row>
    <row r="411" spans="1:4" ht="15.75" customHeight="1" x14ac:dyDescent="0.3">
      <c r="A411" s="24">
        <v>21</v>
      </c>
      <c r="B411" s="307" t="s">
        <v>196</v>
      </c>
      <c r="C411" s="306">
        <v>2019</v>
      </c>
      <c r="D411" s="314">
        <v>1500</v>
      </c>
    </row>
    <row r="412" spans="1:4" ht="15.75" customHeight="1" x14ac:dyDescent="0.3">
      <c r="A412" s="24">
        <v>22</v>
      </c>
      <c r="B412" s="307" t="s">
        <v>196</v>
      </c>
      <c r="C412" s="306">
        <v>2019</v>
      </c>
      <c r="D412" s="314">
        <v>1500</v>
      </c>
    </row>
    <row r="413" spans="1:4" ht="15.75" customHeight="1" x14ac:dyDescent="0.3">
      <c r="A413" s="24">
        <v>23</v>
      </c>
      <c r="B413" s="307" t="s">
        <v>196</v>
      </c>
      <c r="C413" s="306">
        <v>2019</v>
      </c>
      <c r="D413" s="314">
        <v>1500</v>
      </c>
    </row>
    <row r="414" spans="1:4" ht="15.75" customHeight="1" x14ac:dyDescent="0.3">
      <c r="A414" s="24">
        <v>24</v>
      </c>
      <c r="B414" s="307" t="s">
        <v>195</v>
      </c>
      <c r="C414" s="306">
        <v>2021</v>
      </c>
      <c r="D414" s="314">
        <v>2999</v>
      </c>
    </row>
    <row r="415" spans="1:4" ht="15.75" customHeight="1" x14ac:dyDescent="0.3">
      <c r="A415" s="24">
        <v>25</v>
      </c>
      <c r="B415" s="307" t="s">
        <v>197</v>
      </c>
      <c r="C415" s="306">
        <v>2021</v>
      </c>
      <c r="D415" s="314">
        <v>7040</v>
      </c>
    </row>
    <row r="416" spans="1:4" ht="15.75" customHeight="1" x14ac:dyDescent="0.3">
      <c r="A416" s="24">
        <v>26</v>
      </c>
      <c r="B416" s="310" t="s">
        <v>198</v>
      </c>
      <c r="C416" s="306">
        <v>2021</v>
      </c>
      <c r="D416" s="314">
        <v>599</v>
      </c>
    </row>
    <row r="417" spans="1:4" ht="15.75" customHeight="1" x14ac:dyDescent="0.3">
      <c r="A417" s="24">
        <v>27</v>
      </c>
      <c r="B417" s="311" t="s">
        <v>199</v>
      </c>
      <c r="C417" s="312">
        <v>2022</v>
      </c>
      <c r="D417" s="314">
        <v>4867.5</v>
      </c>
    </row>
    <row r="418" spans="1:4" ht="15.75" customHeight="1" x14ac:dyDescent="0.3">
      <c r="A418" s="24">
        <v>28</v>
      </c>
      <c r="B418" s="311" t="s">
        <v>710</v>
      </c>
      <c r="C418" s="312">
        <v>2021</v>
      </c>
      <c r="D418" s="314">
        <v>3850</v>
      </c>
    </row>
    <row r="419" spans="1:4" ht="15.75" customHeight="1" x14ac:dyDescent="0.3">
      <c r="A419" s="24">
        <v>29</v>
      </c>
      <c r="B419" s="313" t="s">
        <v>523</v>
      </c>
      <c r="C419" s="28">
        <v>2023</v>
      </c>
      <c r="D419" s="37">
        <v>1830</v>
      </c>
    </row>
    <row r="420" spans="1:4" ht="15.75" customHeight="1" x14ac:dyDescent="0.3">
      <c r="A420" s="87">
        <v>0</v>
      </c>
      <c r="B420" s="288"/>
      <c r="C420" s="23" t="s">
        <v>261</v>
      </c>
      <c r="D420" s="51">
        <v>61925.5</v>
      </c>
    </row>
    <row r="421" spans="1:4" ht="15.75" customHeight="1" x14ac:dyDescent="0.3">
      <c r="A421" s="26" t="s">
        <v>584</v>
      </c>
      <c r="B421" s="338"/>
      <c r="C421" s="24"/>
      <c r="D421" s="43">
        <v>6900</v>
      </c>
    </row>
    <row r="422" spans="1:4" ht="15.75" customHeight="1" x14ac:dyDescent="0.3">
      <c r="A422" s="24">
        <v>1</v>
      </c>
      <c r="B422" s="275" t="s">
        <v>200</v>
      </c>
      <c r="C422" s="24">
        <v>2020</v>
      </c>
      <c r="D422" s="43">
        <v>6900</v>
      </c>
    </row>
    <row r="423" spans="1:4" ht="15.75" customHeight="1" x14ac:dyDescent="0.3">
      <c r="A423" s="87">
        <v>0</v>
      </c>
      <c r="B423" s="288"/>
      <c r="C423" s="23" t="s">
        <v>261</v>
      </c>
      <c r="D423" s="51">
        <v>6900</v>
      </c>
    </row>
    <row r="424" spans="1:4" ht="15.75" customHeight="1" x14ac:dyDescent="0.3">
      <c r="A424" s="406" t="s">
        <v>202</v>
      </c>
      <c r="B424" s="407"/>
      <c r="C424" s="31"/>
      <c r="D424" s="48"/>
    </row>
    <row r="425" spans="1:4" ht="15.75" customHeight="1" x14ac:dyDescent="0.3">
      <c r="A425" s="414" t="s">
        <v>358</v>
      </c>
      <c r="B425" s="338"/>
      <c r="C425" s="24"/>
      <c r="D425" s="43">
        <v>15780</v>
      </c>
    </row>
    <row r="426" spans="1:4" ht="15.75" customHeight="1" x14ac:dyDescent="0.3">
      <c r="A426" s="126">
        <v>1</v>
      </c>
      <c r="B426" s="293" t="s">
        <v>697</v>
      </c>
      <c r="C426" s="267">
        <v>2018</v>
      </c>
      <c r="D426" s="268">
        <v>4300</v>
      </c>
    </row>
    <row r="427" spans="1:4" ht="15.75" customHeight="1" x14ac:dyDescent="0.3">
      <c r="A427" s="126">
        <v>2</v>
      </c>
      <c r="B427" s="293" t="s">
        <v>697</v>
      </c>
      <c r="C427" s="267">
        <v>2018</v>
      </c>
      <c r="D427" s="268">
        <v>4300</v>
      </c>
    </row>
    <row r="428" spans="1:4" ht="15.75" customHeight="1" x14ac:dyDescent="0.3">
      <c r="A428" s="126">
        <v>3</v>
      </c>
      <c r="B428" s="281" t="s">
        <v>698</v>
      </c>
      <c r="C428" s="28">
        <v>2018</v>
      </c>
      <c r="D428" s="268">
        <v>4200</v>
      </c>
    </row>
    <row r="429" spans="1:4" ht="15.75" customHeight="1" x14ac:dyDescent="0.3">
      <c r="A429" s="126">
        <v>4</v>
      </c>
      <c r="B429" s="281" t="s">
        <v>698</v>
      </c>
      <c r="C429" s="28">
        <v>2018</v>
      </c>
      <c r="D429" s="268">
        <v>250</v>
      </c>
    </row>
    <row r="430" spans="1:4" ht="15.75" customHeight="1" x14ac:dyDescent="0.3">
      <c r="A430" s="126">
        <v>5</v>
      </c>
      <c r="B430" s="281" t="s">
        <v>699</v>
      </c>
      <c r="C430" s="28">
        <v>2018</v>
      </c>
      <c r="D430" s="268">
        <v>250</v>
      </c>
    </row>
    <row r="431" spans="1:4" ht="15.75" customHeight="1" x14ac:dyDescent="0.3">
      <c r="A431" s="126">
        <v>6</v>
      </c>
      <c r="B431" s="281" t="s">
        <v>700</v>
      </c>
      <c r="C431" s="28">
        <v>2019</v>
      </c>
      <c r="D431" s="268">
        <v>2480</v>
      </c>
    </row>
    <row r="432" spans="1:4" ht="15.75" customHeight="1" x14ac:dyDescent="0.3">
      <c r="A432" s="87">
        <v>0</v>
      </c>
      <c r="B432" s="288"/>
      <c r="C432" s="32" t="s">
        <v>261</v>
      </c>
      <c r="D432" s="49">
        <v>15780</v>
      </c>
    </row>
    <row r="433" spans="1:4" ht="15.75" customHeight="1" x14ac:dyDescent="0.3">
      <c r="A433" s="414" t="s">
        <v>359</v>
      </c>
      <c r="B433" s="338"/>
      <c r="C433" s="24"/>
      <c r="D433" s="43">
        <v>121982.27</v>
      </c>
    </row>
    <row r="434" spans="1:4" ht="15.75" customHeight="1" x14ac:dyDescent="0.3">
      <c r="A434" s="24">
        <v>1</v>
      </c>
      <c r="B434" s="283" t="s">
        <v>210</v>
      </c>
      <c r="C434" s="271" t="s">
        <v>211</v>
      </c>
      <c r="D434" s="257">
        <v>14040</v>
      </c>
    </row>
    <row r="435" spans="1:4" ht="15.75" customHeight="1" x14ac:dyDescent="0.3">
      <c r="A435" s="24">
        <v>2</v>
      </c>
      <c r="B435" s="283" t="s">
        <v>212</v>
      </c>
      <c r="C435" s="271" t="s">
        <v>213</v>
      </c>
      <c r="D435" s="257">
        <v>15200</v>
      </c>
    </row>
    <row r="436" spans="1:4" ht="15.75" customHeight="1" x14ac:dyDescent="0.3">
      <c r="A436" s="24">
        <v>3</v>
      </c>
      <c r="B436" s="283" t="s">
        <v>214</v>
      </c>
      <c r="C436" s="271" t="s">
        <v>213</v>
      </c>
      <c r="D436" s="257">
        <v>4000</v>
      </c>
    </row>
    <row r="437" spans="1:4" ht="15.75" customHeight="1" x14ac:dyDescent="0.3">
      <c r="A437" s="24">
        <v>4</v>
      </c>
      <c r="B437" s="283" t="s">
        <v>215</v>
      </c>
      <c r="C437" s="271" t="s">
        <v>213</v>
      </c>
      <c r="D437" s="257">
        <v>3450</v>
      </c>
    </row>
    <row r="438" spans="1:4" ht="15.75" customHeight="1" x14ac:dyDescent="0.3">
      <c r="A438" s="24">
        <v>5</v>
      </c>
      <c r="B438" s="283" t="s">
        <v>216</v>
      </c>
      <c r="C438" s="271" t="s">
        <v>213</v>
      </c>
      <c r="D438" s="257">
        <v>9000</v>
      </c>
    </row>
    <row r="439" spans="1:4" ht="15.75" customHeight="1" x14ac:dyDescent="0.3">
      <c r="A439" s="24">
        <v>6</v>
      </c>
      <c r="B439" s="283" t="s">
        <v>174</v>
      </c>
      <c r="C439" s="271" t="s">
        <v>213</v>
      </c>
      <c r="D439" s="257">
        <v>260</v>
      </c>
    </row>
    <row r="440" spans="1:4" ht="15.75" customHeight="1" x14ac:dyDescent="0.3">
      <c r="A440" s="24">
        <v>7</v>
      </c>
      <c r="B440" s="283" t="s">
        <v>217</v>
      </c>
      <c r="C440" s="271" t="s">
        <v>213</v>
      </c>
      <c r="D440" s="257">
        <v>2200</v>
      </c>
    </row>
    <row r="441" spans="1:4" ht="15.75" customHeight="1" x14ac:dyDescent="0.3">
      <c r="A441" s="24">
        <v>8</v>
      </c>
      <c r="B441" s="283" t="s">
        <v>218</v>
      </c>
      <c r="C441" s="271" t="s">
        <v>213</v>
      </c>
      <c r="D441" s="257">
        <v>2500</v>
      </c>
    </row>
    <row r="442" spans="1:4" ht="15.75" customHeight="1" x14ac:dyDescent="0.3">
      <c r="A442" s="24">
        <v>9</v>
      </c>
      <c r="B442" s="283" t="s">
        <v>178</v>
      </c>
      <c r="C442" s="271" t="s">
        <v>213</v>
      </c>
      <c r="D442" s="257">
        <v>4800</v>
      </c>
    </row>
    <row r="443" spans="1:4" ht="15.75" customHeight="1" x14ac:dyDescent="0.3">
      <c r="A443" s="24">
        <v>10</v>
      </c>
      <c r="B443" s="283" t="s">
        <v>219</v>
      </c>
      <c r="C443" s="271" t="s">
        <v>213</v>
      </c>
      <c r="D443" s="257">
        <v>3000</v>
      </c>
    </row>
    <row r="444" spans="1:4" ht="15.75" customHeight="1" x14ac:dyDescent="0.3">
      <c r="A444" s="394">
        <v>11</v>
      </c>
      <c r="B444" s="283" t="s">
        <v>220</v>
      </c>
      <c r="C444" s="271" t="s">
        <v>213</v>
      </c>
      <c r="D444" s="257">
        <v>7300</v>
      </c>
    </row>
    <row r="445" spans="1:4" ht="15.75" customHeight="1" x14ac:dyDescent="0.3">
      <c r="A445" s="394">
        <v>12</v>
      </c>
      <c r="B445" s="283" t="s">
        <v>221</v>
      </c>
      <c r="C445" s="271" t="s">
        <v>213</v>
      </c>
      <c r="D445" s="257">
        <v>500</v>
      </c>
    </row>
    <row r="446" spans="1:4" ht="15.75" customHeight="1" x14ac:dyDescent="0.3">
      <c r="A446" s="394">
        <v>13</v>
      </c>
      <c r="B446" s="283" t="s">
        <v>222</v>
      </c>
      <c r="C446" s="271" t="s">
        <v>213</v>
      </c>
      <c r="D446" s="257">
        <v>1000</v>
      </c>
    </row>
    <row r="447" spans="1:4" ht="15.75" customHeight="1" x14ac:dyDescent="0.3">
      <c r="A447" s="394">
        <v>14</v>
      </c>
      <c r="B447" s="283" t="s">
        <v>223</v>
      </c>
      <c r="C447" s="271" t="s">
        <v>213</v>
      </c>
      <c r="D447" s="257">
        <v>1000</v>
      </c>
    </row>
    <row r="448" spans="1:4" ht="15.75" customHeight="1" x14ac:dyDescent="0.3">
      <c r="A448" s="394">
        <v>15</v>
      </c>
      <c r="B448" s="283" t="s">
        <v>224</v>
      </c>
      <c r="C448" s="271" t="s">
        <v>213</v>
      </c>
      <c r="D448" s="257">
        <v>6700</v>
      </c>
    </row>
    <row r="449" spans="1:4" ht="15.75" customHeight="1" x14ac:dyDescent="0.3">
      <c r="A449" s="394">
        <v>16</v>
      </c>
      <c r="B449" s="283" t="s">
        <v>225</v>
      </c>
      <c r="C449" s="271" t="s">
        <v>213</v>
      </c>
      <c r="D449" s="257">
        <v>9500</v>
      </c>
    </row>
    <row r="450" spans="1:4" ht="15.75" customHeight="1" x14ac:dyDescent="0.3">
      <c r="A450" s="394">
        <v>17</v>
      </c>
      <c r="B450" s="283" t="s">
        <v>226</v>
      </c>
      <c r="C450" s="271" t="s">
        <v>227</v>
      </c>
      <c r="D450" s="257">
        <v>2500</v>
      </c>
    </row>
    <row r="451" spans="1:4" ht="15.75" customHeight="1" x14ac:dyDescent="0.3">
      <c r="A451" s="394">
        <v>18</v>
      </c>
      <c r="B451" s="283" t="s">
        <v>228</v>
      </c>
      <c r="C451" s="271" t="s">
        <v>227</v>
      </c>
      <c r="D451" s="257">
        <v>3900</v>
      </c>
    </row>
    <row r="452" spans="1:4" ht="15.75" customHeight="1" x14ac:dyDescent="0.3">
      <c r="A452" s="394">
        <v>19</v>
      </c>
      <c r="B452" s="283" t="s">
        <v>229</v>
      </c>
      <c r="C452" s="271" t="s">
        <v>227</v>
      </c>
      <c r="D452" s="257">
        <v>8000</v>
      </c>
    </row>
    <row r="453" spans="1:4" ht="15.75" customHeight="1" x14ac:dyDescent="0.3">
      <c r="A453" s="394">
        <v>20</v>
      </c>
      <c r="B453" s="283" t="s">
        <v>230</v>
      </c>
      <c r="C453" s="271" t="s">
        <v>227</v>
      </c>
      <c r="D453" s="257">
        <v>4921</v>
      </c>
    </row>
    <row r="454" spans="1:4" ht="15.75" customHeight="1" x14ac:dyDescent="0.3">
      <c r="A454" s="394">
        <v>21</v>
      </c>
      <c r="B454" s="296" t="s">
        <v>524</v>
      </c>
      <c r="C454" s="271" t="s">
        <v>542</v>
      </c>
      <c r="D454" s="257">
        <v>1192.27</v>
      </c>
    </row>
    <row r="455" spans="1:4" ht="15.75" customHeight="1" x14ac:dyDescent="0.3">
      <c r="A455" s="394">
        <v>22</v>
      </c>
      <c r="B455" s="283" t="s">
        <v>701</v>
      </c>
      <c r="C455" s="271" t="s">
        <v>702</v>
      </c>
      <c r="D455" s="257">
        <v>4200</v>
      </c>
    </row>
    <row r="456" spans="1:4" ht="15.75" customHeight="1" x14ac:dyDescent="0.3">
      <c r="A456" s="394">
        <v>23</v>
      </c>
      <c r="B456" s="283" t="s">
        <v>703</v>
      </c>
      <c r="C456" s="271" t="s">
        <v>702</v>
      </c>
      <c r="D456" s="257">
        <v>3800</v>
      </c>
    </row>
    <row r="457" spans="1:4" ht="15.75" customHeight="1" x14ac:dyDescent="0.3">
      <c r="A457" s="394">
        <v>24</v>
      </c>
      <c r="B457" s="283" t="s">
        <v>276</v>
      </c>
      <c r="C457" s="271" t="s">
        <v>702</v>
      </c>
      <c r="D457" s="257">
        <v>2500</v>
      </c>
    </row>
    <row r="458" spans="1:4" ht="15.75" customHeight="1" x14ac:dyDescent="0.3">
      <c r="A458" s="272">
        <v>25</v>
      </c>
      <c r="B458" s="296" t="s">
        <v>704</v>
      </c>
      <c r="C458" s="36">
        <v>2024</v>
      </c>
      <c r="D458" s="304">
        <v>6519</v>
      </c>
    </row>
    <row r="459" spans="1:4" ht="15.75" customHeight="1" x14ac:dyDescent="0.3">
      <c r="A459" s="87">
        <v>0</v>
      </c>
      <c r="B459" s="288"/>
      <c r="C459" s="71" t="s">
        <v>261</v>
      </c>
      <c r="D459" s="72">
        <v>121982.27</v>
      </c>
    </row>
    <row r="460" spans="1:4" ht="15.75" customHeight="1" x14ac:dyDescent="0.3">
      <c r="A460" s="26" t="s">
        <v>584</v>
      </c>
      <c r="B460" s="41"/>
      <c r="D460" s="73">
        <v>11999.88</v>
      </c>
    </row>
    <row r="461" spans="1:4" ht="15.75" customHeight="1" x14ac:dyDescent="0.3">
      <c r="A461" s="26">
        <v>1</v>
      </c>
      <c r="B461" s="275" t="s">
        <v>121</v>
      </c>
      <c r="C461" s="24">
        <v>2018</v>
      </c>
      <c r="D461" s="43">
        <v>11999.88</v>
      </c>
    </row>
    <row r="462" spans="1:4" ht="15.75" customHeight="1" x14ac:dyDescent="0.3">
      <c r="A462" s="87">
        <v>0</v>
      </c>
      <c r="C462" s="71" t="s">
        <v>261</v>
      </c>
      <c r="D462" s="72">
        <v>11999.88</v>
      </c>
    </row>
    <row r="463" spans="1:4" ht="15.75" customHeight="1" x14ac:dyDescent="0.3">
      <c r="A463" s="410" t="s">
        <v>231</v>
      </c>
      <c r="B463" s="411"/>
      <c r="C463" s="33"/>
      <c r="D463" s="50"/>
    </row>
    <row r="464" spans="1:4" ht="15.75" customHeight="1" x14ac:dyDescent="0.3">
      <c r="A464" s="414" t="s">
        <v>358</v>
      </c>
      <c r="B464" s="408"/>
      <c r="C464" s="5"/>
      <c r="D464" s="422">
        <v>10669.019999999999</v>
      </c>
    </row>
    <row r="465" spans="1:4" ht="15.75" customHeight="1" x14ac:dyDescent="0.3">
      <c r="A465" s="126">
        <v>1</v>
      </c>
      <c r="B465" s="293" t="s">
        <v>237</v>
      </c>
      <c r="C465" s="267">
        <v>2021</v>
      </c>
      <c r="D465" s="268">
        <v>5869.56</v>
      </c>
    </row>
    <row r="466" spans="1:4" ht="15.75" customHeight="1" x14ac:dyDescent="0.3">
      <c r="A466" s="126">
        <v>2</v>
      </c>
      <c r="B466" s="293" t="s">
        <v>705</v>
      </c>
      <c r="C466" s="267">
        <v>2021</v>
      </c>
      <c r="D466" s="268">
        <v>2269.35</v>
      </c>
    </row>
    <row r="467" spans="1:4" ht="15.75" customHeight="1" x14ac:dyDescent="0.3">
      <c r="A467" s="126">
        <v>3</v>
      </c>
      <c r="B467" s="281" t="s">
        <v>238</v>
      </c>
      <c r="C467" s="28">
        <v>2021</v>
      </c>
      <c r="D467" s="268">
        <v>386.22</v>
      </c>
    </row>
    <row r="468" spans="1:4" ht="15.75" customHeight="1" x14ac:dyDescent="0.3">
      <c r="A468" s="126">
        <v>4</v>
      </c>
      <c r="B468" s="281" t="s">
        <v>216</v>
      </c>
      <c r="C468" s="28">
        <v>2021</v>
      </c>
      <c r="D468" s="268">
        <v>2143.89</v>
      </c>
    </row>
    <row r="469" spans="1:4" ht="15.75" customHeight="1" x14ac:dyDescent="0.3">
      <c r="A469" s="87">
        <v>0</v>
      </c>
      <c r="C469" s="35" t="s">
        <v>261</v>
      </c>
      <c r="D469" s="53">
        <v>10669.019999999999</v>
      </c>
    </row>
    <row r="470" spans="1:4" ht="15.75" customHeight="1" x14ac:dyDescent="0.3">
      <c r="A470" s="414" t="s">
        <v>359</v>
      </c>
      <c r="B470" s="409"/>
      <c r="C470" s="5"/>
      <c r="D470" s="423">
        <v>133571.24</v>
      </c>
    </row>
    <row r="471" spans="1:4" ht="15.75" customHeight="1" x14ac:dyDescent="0.3">
      <c r="A471" s="24">
        <v>1</v>
      </c>
      <c r="B471" s="281" t="s">
        <v>525</v>
      </c>
      <c r="C471" s="28">
        <v>2018</v>
      </c>
      <c r="D471" s="37">
        <v>4671.54</v>
      </c>
    </row>
    <row r="472" spans="1:4" ht="15.75" customHeight="1" x14ac:dyDescent="0.3">
      <c r="A472" s="24">
        <v>2</v>
      </c>
      <c r="B472" s="281" t="s">
        <v>706</v>
      </c>
      <c r="C472" s="28">
        <v>2021</v>
      </c>
      <c r="D472" s="37">
        <v>83654.759999999995</v>
      </c>
    </row>
    <row r="473" spans="1:4" ht="15.75" customHeight="1" x14ac:dyDescent="0.3">
      <c r="A473" s="24">
        <v>3</v>
      </c>
      <c r="B473" s="281" t="s">
        <v>526</v>
      </c>
      <c r="C473" s="28">
        <v>2021</v>
      </c>
      <c r="D473" s="37">
        <v>4200</v>
      </c>
    </row>
    <row r="474" spans="1:4" ht="15.75" customHeight="1" x14ac:dyDescent="0.3">
      <c r="A474" s="24">
        <v>4</v>
      </c>
      <c r="B474" s="281" t="s">
        <v>239</v>
      </c>
      <c r="C474" s="28">
        <v>2021</v>
      </c>
      <c r="D474" s="37">
        <v>6900</v>
      </c>
    </row>
    <row r="475" spans="1:4" ht="15.75" customHeight="1" x14ac:dyDescent="0.3">
      <c r="A475" s="24">
        <v>5</v>
      </c>
      <c r="B475" s="281" t="s">
        <v>240</v>
      </c>
      <c r="C475" s="28">
        <v>2021</v>
      </c>
      <c r="D475" s="37">
        <v>4182</v>
      </c>
    </row>
    <row r="476" spans="1:4" ht="15.75" customHeight="1" x14ac:dyDescent="0.3">
      <c r="A476" s="24">
        <v>6</v>
      </c>
      <c r="B476" s="281" t="s">
        <v>241</v>
      </c>
      <c r="C476" s="28">
        <v>2021</v>
      </c>
      <c r="D476" s="37">
        <v>3691.36</v>
      </c>
    </row>
    <row r="477" spans="1:4" ht="15.75" customHeight="1" x14ac:dyDescent="0.3">
      <c r="A477" s="24">
        <v>7</v>
      </c>
      <c r="B477" s="281" t="s">
        <v>527</v>
      </c>
      <c r="C477" s="28">
        <v>2021</v>
      </c>
      <c r="D477" s="37">
        <v>1799.9</v>
      </c>
    </row>
    <row r="478" spans="1:4" ht="15.75" customHeight="1" x14ac:dyDescent="0.3">
      <c r="A478" s="24">
        <v>8</v>
      </c>
      <c r="B478" s="281" t="s">
        <v>528</v>
      </c>
      <c r="C478" s="28">
        <v>2021</v>
      </c>
      <c r="D478" s="37">
        <v>3599.9</v>
      </c>
    </row>
    <row r="479" spans="1:4" ht="15.75" customHeight="1" x14ac:dyDescent="0.3">
      <c r="A479" s="24">
        <v>9</v>
      </c>
      <c r="B479" s="281" t="s">
        <v>242</v>
      </c>
      <c r="C479" s="28">
        <v>2022</v>
      </c>
      <c r="D479" s="37">
        <v>1266</v>
      </c>
    </row>
    <row r="480" spans="1:4" ht="15.75" customHeight="1" x14ac:dyDescent="0.3">
      <c r="A480" s="24">
        <v>10</v>
      </c>
      <c r="B480" s="281" t="s">
        <v>529</v>
      </c>
      <c r="C480" s="28">
        <v>2022</v>
      </c>
      <c r="D480" s="37">
        <v>1384</v>
      </c>
    </row>
    <row r="481" spans="1:4" ht="15.75" customHeight="1" x14ac:dyDescent="0.3">
      <c r="A481" s="24">
        <v>11</v>
      </c>
      <c r="B481" s="281" t="s">
        <v>244</v>
      </c>
      <c r="C481" s="28">
        <v>2022</v>
      </c>
      <c r="D481" s="37">
        <v>2199</v>
      </c>
    </row>
    <row r="482" spans="1:4" ht="15.75" customHeight="1" x14ac:dyDescent="0.3">
      <c r="A482" s="24">
        <v>12</v>
      </c>
      <c r="B482" s="281" t="s">
        <v>243</v>
      </c>
      <c r="C482" s="28">
        <v>2022</v>
      </c>
      <c r="D482" s="37">
        <v>1400</v>
      </c>
    </row>
    <row r="483" spans="1:4" ht="15.75" customHeight="1" x14ac:dyDescent="0.3">
      <c r="A483" s="24">
        <v>13</v>
      </c>
      <c r="B483" s="281" t="s">
        <v>530</v>
      </c>
      <c r="C483" s="28">
        <v>2022</v>
      </c>
      <c r="D483" s="37">
        <v>2268</v>
      </c>
    </row>
    <row r="484" spans="1:4" ht="15.75" customHeight="1" x14ac:dyDescent="0.3">
      <c r="A484" s="24">
        <v>14</v>
      </c>
      <c r="B484" s="281" t="s">
        <v>531</v>
      </c>
      <c r="C484" s="28">
        <v>2023</v>
      </c>
      <c r="D484" s="37">
        <v>2436.7800000000002</v>
      </c>
    </row>
    <row r="485" spans="1:4" ht="15.75" customHeight="1" x14ac:dyDescent="0.3">
      <c r="A485" s="24">
        <v>15</v>
      </c>
      <c r="B485" s="281" t="s">
        <v>532</v>
      </c>
      <c r="C485" s="28">
        <v>2022</v>
      </c>
      <c r="D485" s="37">
        <v>8519</v>
      </c>
    </row>
    <row r="486" spans="1:4" ht="15.75" customHeight="1" x14ac:dyDescent="0.3">
      <c r="A486" s="39">
        <v>16</v>
      </c>
      <c r="B486" s="294" t="s">
        <v>707</v>
      </c>
      <c r="C486" s="36">
        <v>2024</v>
      </c>
      <c r="D486" s="269">
        <v>1399</v>
      </c>
    </row>
    <row r="487" spans="1:4" ht="15.75" customHeight="1" x14ac:dyDescent="0.3">
      <c r="A487" s="87">
        <v>0</v>
      </c>
      <c r="C487" s="35" t="s">
        <v>261</v>
      </c>
      <c r="D487" s="53">
        <v>133571.24</v>
      </c>
    </row>
    <row r="488" spans="1:4" ht="15.75" customHeight="1" x14ac:dyDescent="0.3">
      <c r="A488" s="26" t="s">
        <v>584</v>
      </c>
      <c r="B488" s="408"/>
      <c r="C488" s="5"/>
      <c r="D488" s="423">
        <v>27823</v>
      </c>
    </row>
    <row r="489" spans="1:4" ht="15.75" customHeight="1" x14ac:dyDescent="0.3">
      <c r="A489" s="24">
        <v>1</v>
      </c>
      <c r="B489" s="281" t="s">
        <v>245</v>
      </c>
      <c r="C489" s="28">
        <v>2015</v>
      </c>
      <c r="D489" s="37">
        <v>27823</v>
      </c>
    </row>
    <row r="490" spans="1:4" ht="15.75" customHeight="1" x14ac:dyDescent="0.3">
      <c r="A490" s="87">
        <v>0</v>
      </c>
      <c r="C490" s="35" t="s">
        <v>261</v>
      </c>
      <c r="D490" s="53">
        <v>27823</v>
      </c>
    </row>
    <row r="491" spans="1:4" ht="15.75" customHeight="1" x14ac:dyDescent="0.3">
      <c r="A491" s="406" t="s">
        <v>256</v>
      </c>
      <c r="B491" s="407"/>
      <c r="C491" s="31"/>
      <c r="D491" s="48"/>
    </row>
    <row r="492" spans="1:4" ht="15.75" customHeight="1" x14ac:dyDescent="0.3">
      <c r="A492" s="414" t="s">
        <v>358</v>
      </c>
      <c r="B492" s="338"/>
      <c r="C492" s="24"/>
      <c r="D492" s="43">
        <v>10835.15</v>
      </c>
    </row>
    <row r="493" spans="1:4" ht="15.75" customHeight="1" x14ac:dyDescent="0.3">
      <c r="A493" s="30">
        <v>2</v>
      </c>
      <c r="B493" s="325" t="s">
        <v>535</v>
      </c>
      <c r="C493" s="326">
        <v>2017</v>
      </c>
      <c r="D493" s="327">
        <v>2000</v>
      </c>
    </row>
    <row r="494" spans="1:4" ht="15.75" customHeight="1" x14ac:dyDescent="0.3">
      <c r="A494" s="30">
        <v>3</v>
      </c>
      <c r="B494" s="325" t="s">
        <v>536</v>
      </c>
      <c r="C494" s="326" t="s">
        <v>505</v>
      </c>
      <c r="D494" s="327">
        <v>549</v>
      </c>
    </row>
    <row r="495" spans="1:4" ht="15.75" customHeight="1" x14ac:dyDescent="0.3">
      <c r="A495" s="30">
        <v>5</v>
      </c>
      <c r="B495" s="325" t="s">
        <v>257</v>
      </c>
      <c r="C495" s="326" t="s">
        <v>208</v>
      </c>
      <c r="D495" s="327">
        <v>2299.9899999999998</v>
      </c>
    </row>
    <row r="496" spans="1:4" ht="15.75" customHeight="1" x14ac:dyDescent="0.3">
      <c r="A496" s="30">
        <v>6</v>
      </c>
      <c r="B496" s="323" t="s">
        <v>257</v>
      </c>
      <c r="C496" s="324" t="s">
        <v>209</v>
      </c>
      <c r="D496" s="328">
        <v>2599.9899999999998</v>
      </c>
    </row>
    <row r="497" spans="1:4" ht="15.75" customHeight="1" x14ac:dyDescent="0.3">
      <c r="A497" s="30">
        <v>8</v>
      </c>
      <c r="B497" s="323" t="s">
        <v>259</v>
      </c>
      <c r="C497" s="324" t="s">
        <v>209</v>
      </c>
      <c r="D497" s="328">
        <v>386.18</v>
      </c>
    </row>
    <row r="498" spans="1:4" ht="15.75" customHeight="1" x14ac:dyDescent="0.3">
      <c r="A498" s="30">
        <v>9</v>
      </c>
      <c r="B498" s="323" t="s">
        <v>260</v>
      </c>
      <c r="C498" s="324" t="s">
        <v>213</v>
      </c>
      <c r="D498" s="328">
        <v>2999.99</v>
      </c>
    </row>
    <row r="499" spans="1:4" ht="15.75" customHeight="1" x14ac:dyDescent="0.3">
      <c r="A499" s="87">
        <v>0</v>
      </c>
      <c r="B499" s="275"/>
      <c r="C499" s="34" t="s">
        <v>261</v>
      </c>
      <c r="D499" s="51">
        <v>10835.15</v>
      </c>
    </row>
    <row r="500" spans="1:4" ht="15.75" customHeight="1" x14ac:dyDescent="0.3">
      <c r="A500" s="414" t="s">
        <v>359</v>
      </c>
      <c r="B500" s="403"/>
      <c r="C500" s="403"/>
      <c r="D500" s="424">
        <v>7209.38</v>
      </c>
    </row>
    <row r="501" spans="1:4" ht="15.75" customHeight="1" x14ac:dyDescent="0.3">
      <c r="A501" s="126">
        <v>1</v>
      </c>
      <c r="B501" s="295" t="s">
        <v>534</v>
      </c>
      <c r="C501" s="70">
        <v>2017</v>
      </c>
      <c r="D501" s="69">
        <v>2999</v>
      </c>
    </row>
    <row r="502" spans="1:4" ht="15.75" customHeight="1" x14ac:dyDescent="0.3">
      <c r="A502" s="30">
        <v>4</v>
      </c>
      <c r="B502" s="325" t="s">
        <v>534</v>
      </c>
      <c r="C502" s="326" t="s">
        <v>505</v>
      </c>
      <c r="D502" s="327">
        <v>2999</v>
      </c>
    </row>
    <row r="503" spans="1:4" ht="15.75" customHeight="1" x14ac:dyDescent="0.3">
      <c r="A503" s="126">
        <v>7</v>
      </c>
      <c r="B503" s="297" t="s">
        <v>258</v>
      </c>
      <c r="C503" s="74" t="s">
        <v>209</v>
      </c>
      <c r="D503" s="82">
        <v>1211.3800000000001</v>
      </c>
    </row>
    <row r="504" spans="1:4" ht="15.75" customHeight="1" x14ac:dyDescent="0.3">
      <c r="A504" s="87"/>
      <c r="B504" s="298"/>
      <c r="C504" s="42"/>
      <c r="D504" s="52">
        <v>7209.38</v>
      </c>
    </row>
    <row r="505" spans="1:4" ht="15.75" customHeight="1" x14ac:dyDescent="0.3">
      <c r="A505" s="406" t="s">
        <v>262</v>
      </c>
      <c r="B505" s="407"/>
      <c r="C505" s="31"/>
      <c r="D505" s="48"/>
    </row>
    <row r="506" spans="1:4" ht="15.75" customHeight="1" x14ac:dyDescent="0.3">
      <c r="A506" s="414" t="s">
        <v>358</v>
      </c>
      <c r="B506" s="338"/>
      <c r="C506" s="24"/>
      <c r="D506" s="43">
        <v>85118.590000000011</v>
      </c>
    </row>
    <row r="507" spans="1:4" ht="15.75" customHeight="1" x14ac:dyDescent="0.3">
      <c r="A507" s="395">
        <v>1</v>
      </c>
      <c r="B507" s="330" t="s">
        <v>263</v>
      </c>
      <c r="C507" s="331" t="s">
        <v>209</v>
      </c>
      <c r="D507" s="384">
        <v>2623.59</v>
      </c>
    </row>
    <row r="508" spans="1:4" ht="15.75" customHeight="1" x14ac:dyDescent="0.3">
      <c r="A508" s="396">
        <v>2</v>
      </c>
      <c r="B508" s="330" t="s">
        <v>263</v>
      </c>
      <c r="C508" s="331" t="s">
        <v>209</v>
      </c>
      <c r="D508" s="384">
        <v>1623.59</v>
      </c>
    </row>
    <row r="509" spans="1:4" ht="15.75" customHeight="1" x14ac:dyDescent="0.3">
      <c r="A509" s="397">
        <v>3</v>
      </c>
      <c r="B509" s="332" t="s">
        <v>264</v>
      </c>
      <c r="C509" s="333" t="s">
        <v>209</v>
      </c>
      <c r="D509" s="385">
        <v>2295.1799999999998</v>
      </c>
    </row>
    <row r="510" spans="1:4" ht="15.75" customHeight="1" x14ac:dyDescent="0.3">
      <c r="A510" s="397">
        <v>4</v>
      </c>
      <c r="B510" s="332" t="s">
        <v>265</v>
      </c>
      <c r="C510" s="333" t="s">
        <v>209</v>
      </c>
      <c r="D510" s="385">
        <v>745.38</v>
      </c>
    </row>
    <row r="511" spans="1:4" ht="15.75" customHeight="1" x14ac:dyDescent="0.3">
      <c r="A511" s="397">
        <v>5</v>
      </c>
      <c r="B511" s="332" t="s">
        <v>266</v>
      </c>
      <c r="C511" s="333" t="s">
        <v>211</v>
      </c>
      <c r="D511" s="385">
        <v>3567</v>
      </c>
    </row>
    <row r="512" spans="1:4" ht="15.75" customHeight="1" x14ac:dyDescent="0.3">
      <c r="A512" s="397">
        <v>6</v>
      </c>
      <c r="B512" s="332" t="s">
        <v>267</v>
      </c>
      <c r="C512" s="333" t="s">
        <v>211</v>
      </c>
      <c r="D512" s="385">
        <v>861</v>
      </c>
    </row>
    <row r="513" spans="1:4" ht="15.75" customHeight="1" x14ac:dyDescent="0.3">
      <c r="A513" s="397">
        <v>7</v>
      </c>
      <c r="B513" s="332" t="s">
        <v>268</v>
      </c>
      <c r="C513" s="333" t="s">
        <v>211</v>
      </c>
      <c r="D513" s="385">
        <v>2829</v>
      </c>
    </row>
    <row r="514" spans="1:4" ht="15.75" customHeight="1" x14ac:dyDescent="0.3">
      <c r="A514" s="397">
        <v>8</v>
      </c>
      <c r="B514" s="332" t="s">
        <v>269</v>
      </c>
      <c r="C514" s="333" t="s">
        <v>211</v>
      </c>
      <c r="D514" s="385">
        <v>2706</v>
      </c>
    </row>
    <row r="515" spans="1:4" ht="15.75" customHeight="1" x14ac:dyDescent="0.3">
      <c r="A515" s="397">
        <v>10</v>
      </c>
      <c r="B515" s="332" t="s">
        <v>271</v>
      </c>
      <c r="C515" s="333" t="s">
        <v>227</v>
      </c>
      <c r="D515" s="385">
        <v>14680.05</v>
      </c>
    </row>
    <row r="516" spans="1:4" ht="15.75" customHeight="1" x14ac:dyDescent="0.3">
      <c r="A516" s="397">
        <v>11</v>
      </c>
      <c r="B516" s="332" t="s">
        <v>272</v>
      </c>
      <c r="C516" s="333" t="s">
        <v>227</v>
      </c>
      <c r="D516" s="385">
        <v>24262.98</v>
      </c>
    </row>
    <row r="517" spans="1:4" ht="15.75" customHeight="1" x14ac:dyDescent="0.3">
      <c r="A517" s="397">
        <v>12</v>
      </c>
      <c r="B517" s="332" t="s">
        <v>273</v>
      </c>
      <c r="C517" s="333" t="s">
        <v>227</v>
      </c>
      <c r="D517" s="385">
        <v>16929.72</v>
      </c>
    </row>
    <row r="518" spans="1:4" ht="15.75" customHeight="1" x14ac:dyDescent="0.3">
      <c r="A518" s="397">
        <v>14</v>
      </c>
      <c r="B518" s="332" t="s">
        <v>742</v>
      </c>
      <c r="C518" s="333" t="s">
        <v>227</v>
      </c>
      <c r="D518" s="385">
        <v>11995.1</v>
      </c>
    </row>
    <row r="519" spans="1:4" ht="15.75" customHeight="1" x14ac:dyDescent="0.3">
      <c r="A519" s="87">
        <v>0</v>
      </c>
      <c r="C519" s="34" t="s">
        <v>261</v>
      </c>
      <c r="D519" s="51">
        <v>85118.590000000011</v>
      </c>
    </row>
    <row r="520" spans="1:4" ht="15.75" customHeight="1" x14ac:dyDescent="0.3">
      <c r="A520" s="414" t="s">
        <v>359</v>
      </c>
      <c r="B520" s="338"/>
      <c r="C520" s="24"/>
      <c r="D520" s="43">
        <v>15086.86</v>
      </c>
    </row>
    <row r="521" spans="1:4" ht="15.75" customHeight="1" x14ac:dyDescent="0.3">
      <c r="A521" s="397">
        <v>1</v>
      </c>
      <c r="B521" s="332" t="s">
        <v>275</v>
      </c>
      <c r="C521" s="332">
        <v>2020</v>
      </c>
      <c r="D521" s="385">
        <v>516.6</v>
      </c>
    </row>
    <row r="522" spans="1:4" ht="15.75" customHeight="1" x14ac:dyDescent="0.3">
      <c r="A522" s="397">
        <v>2</v>
      </c>
      <c r="B522" s="332" t="s">
        <v>276</v>
      </c>
      <c r="C522" s="332">
        <v>2020</v>
      </c>
      <c r="D522" s="385">
        <v>5412</v>
      </c>
    </row>
    <row r="523" spans="1:4" ht="15.75" customHeight="1" x14ac:dyDescent="0.3">
      <c r="A523" s="397">
        <v>3</v>
      </c>
      <c r="B523" s="332" t="s">
        <v>277</v>
      </c>
      <c r="C523" s="332">
        <v>2020</v>
      </c>
      <c r="D523" s="385">
        <v>1845</v>
      </c>
    </row>
    <row r="524" spans="1:4" ht="15.75" customHeight="1" x14ac:dyDescent="0.3">
      <c r="A524" s="24">
        <v>9</v>
      </c>
      <c r="B524" s="281" t="s">
        <v>270</v>
      </c>
      <c r="C524" s="75" t="s">
        <v>211</v>
      </c>
      <c r="D524" s="76">
        <v>3670</v>
      </c>
    </row>
    <row r="525" spans="1:4" ht="15.75" customHeight="1" x14ac:dyDescent="0.3">
      <c r="A525" s="24">
        <v>13</v>
      </c>
      <c r="B525" s="281" t="s">
        <v>274</v>
      </c>
      <c r="C525" s="75" t="s">
        <v>227</v>
      </c>
      <c r="D525" s="76">
        <v>3643.26</v>
      </c>
    </row>
    <row r="526" spans="1:4" ht="15.75" customHeight="1" x14ac:dyDescent="0.3">
      <c r="A526" s="87">
        <v>0</v>
      </c>
      <c r="C526" s="34" t="s">
        <v>261</v>
      </c>
      <c r="D526" s="51">
        <v>15086.86</v>
      </c>
    </row>
    <row r="527" spans="1:4" ht="15.75" customHeight="1" x14ac:dyDescent="0.3">
      <c r="A527" s="406" t="s">
        <v>285</v>
      </c>
      <c r="B527" s="407"/>
      <c r="C527" s="31"/>
      <c r="D527" s="48"/>
    </row>
    <row r="528" spans="1:4" ht="15.75" customHeight="1" x14ac:dyDescent="0.3">
      <c r="A528" s="414" t="s">
        <v>358</v>
      </c>
      <c r="B528" s="338"/>
      <c r="C528" s="24"/>
      <c r="D528" s="43">
        <v>59894</v>
      </c>
    </row>
    <row r="529" spans="1:5" ht="15.75" customHeight="1" x14ac:dyDescent="0.3">
      <c r="A529" s="30">
        <v>1</v>
      </c>
      <c r="B529" s="256" t="s">
        <v>286</v>
      </c>
      <c r="C529" s="319">
        <v>2018</v>
      </c>
      <c r="D529" s="303">
        <v>4300</v>
      </c>
      <c r="E529"/>
    </row>
    <row r="530" spans="1:5" ht="15.75" customHeight="1" x14ac:dyDescent="0.3">
      <c r="A530" s="30">
        <v>2</v>
      </c>
      <c r="B530" s="256" t="s">
        <v>286</v>
      </c>
      <c r="C530" s="317">
        <v>2018</v>
      </c>
      <c r="D530" s="329">
        <v>4300</v>
      </c>
      <c r="E530"/>
    </row>
    <row r="531" spans="1:5" ht="15.75" customHeight="1" x14ac:dyDescent="0.3">
      <c r="A531" s="30">
        <v>3</v>
      </c>
      <c r="B531" s="256" t="s">
        <v>287</v>
      </c>
      <c r="C531" s="320">
        <v>2018</v>
      </c>
      <c r="D531" s="255">
        <v>4200</v>
      </c>
      <c r="E531"/>
    </row>
    <row r="532" spans="1:5" ht="15.75" customHeight="1" x14ac:dyDescent="0.3">
      <c r="A532" s="30">
        <v>4</v>
      </c>
      <c r="B532" s="256" t="s">
        <v>287</v>
      </c>
      <c r="C532" s="320">
        <v>2018</v>
      </c>
      <c r="D532" s="76">
        <v>4200</v>
      </c>
      <c r="E532"/>
    </row>
    <row r="533" spans="1:5" ht="15.75" customHeight="1" x14ac:dyDescent="0.3">
      <c r="A533" s="30">
        <v>5</v>
      </c>
      <c r="B533" s="256" t="s">
        <v>288</v>
      </c>
      <c r="C533" s="320">
        <v>2018</v>
      </c>
      <c r="D533" s="255">
        <v>250</v>
      </c>
      <c r="E533"/>
    </row>
    <row r="534" spans="1:5" ht="15.75" customHeight="1" x14ac:dyDescent="0.3">
      <c r="A534" s="30">
        <v>6</v>
      </c>
      <c r="B534" s="256" t="s">
        <v>288</v>
      </c>
      <c r="C534" s="320">
        <v>2018</v>
      </c>
      <c r="D534" s="255">
        <v>250</v>
      </c>
      <c r="E534"/>
    </row>
    <row r="535" spans="1:5" ht="15.75" customHeight="1" x14ac:dyDescent="0.3">
      <c r="A535" s="30">
        <v>7</v>
      </c>
      <c r="B535" s="28" t="s">
        <v>537</v>
      </c>
      <c r="C535" s="28">
        <v>2023</v>
      </c>
      <c r="D535" s="321">
        <v>8200</v>
      </c>
      <c r="E535"/>
    </row>
    <row r="536" spans="1:5" ht="15.75" customHeight="1" x14ac:dyDescent="0.3">
      <c r="A536" s="30">
        <v>8</v>
      </c>
      <c r="B536" s="28" t="s">
        <v>538</v>
      </c>
      <c r="C536" s="28">
        <v>2023</v>
      </c>
      <c r="D536" s="321">
        <v>8079</v>
      </c>
      <c r="E536"/>
    </row>
    <row r="537" spans="1:5" ht="15.75" customHeight="1" x14ac:dyDescent="0.3">
      <c r="A537" s="30">
        <v>9</v>
      </c>
      <c r="B537" s="28" t="s">
        <v>734</v>
      </c>
      <c r="C537" s="28">
        <v>2023</v>
      </c>
      <c r="D537" s="321">
        <v>5904</v>
      </c>
      <c r="E537"/>
    </row>
    <row r="538" spans="1:5" ht="15.75" customHeight="1" x14ac:dyDescent="0.3">
      <c r="A538" s="30">
        <v>10</v>
      </c>
      <c r="B538" s="28" t="s">
        <v>735</v>
      </c>
      <c r="C538" s="28">
        <v>2024</v>
      </c>
      <c r="D538" s="321">
        <v>9800</v>
      </c>
      <c r="E538"/>
    </row>
    <row r="539" spans="1:5" ht="15.75" customHeight="1" x14ac:dyDescent="0.3">
      <c r="A539" s="30">
        <v>11</v>
      </c>
      <c r="B539" s="28" t="s">
        <v>736</v>
      </c>
      <c r="C539" s="28">
        <v>2024</v>
      </c>
      <c r="D539" s="321">
        <v>3200</v>
      </c>
      <c r="E539"/>
    </row>
    <row r="540" spans="1:5" ht="15.75" customHeight="1" x14ac:dyDescent="0.3">
      <c r="A540" s="30">
        <v>12</v>
      </c>
      <c r="B540" s="28" t="s">
        <v>737</v>
      </c>
      <c r="C540" s="28">
        <v>2024</v>
      </c>
      <c r="D540" s="321">
        <v>861</v>
      </c>
      <c r="E540"/>
    </row>
    <row r="541" spans="1:5" ht="15.75" customHeight="1" x14ac:dyDescent="0.3">
      <c r="A541" s="30">
        <v>13</v>
      </c>
      <c r="B541" s="28" t="s">
        <v>738</v>
      </c>
      <c r="C541" s="28">
        <v>2024</v>
      </c>
      <c r="D541" s="321">
        <v>1550</v>
      </c>
      <c r="E541"/>
    </row>
    <row r="542" spans="1:5" ht="15.75" customHeight="1" x14ac:dyDescent="0.3">
      <c r="A542" s="30">
        <v>14</v>
      </c>
      <c r="B542" s="28" t="s">
        <v>739</v>
      </c>
      <c r="C542" s="28">
        <v>2019</v>
      </c>
      <c r="D542" s="321">
        <v>4800</v>
      </c>
      <c r="E542"/>
    </row>
    <row r="543" spans="1:5" ht="15.75" customHeight="1" x14ac:dyDescent="0.3">
      <c r="A543" s="87">
        <v>0</v>
      </c>
      <c r="C543" s="35" t="s">
        <v>289</v>
      </c>
      <c r="D543" s="53">
        <v>59894</v>
      </c>
    </row>
    <row r="544" spans="1:5" ht="15.75" customHeight="1" x14ac:dyDescent="0.3">
      <c r="A544" s="414" t="s">
        <v>359</v>
      </c>
      <c r="B544" s="338"/>
      <c r="C544" s="24"/>
      <c r="D544" s="43">
        <v>199778.97999999998</v>
      </c>
    </row>
    <row r="545" spans="1:5" ht="15.75" customHeight="1" x14ac:dyDescent="0.3">
      <c r="A545" s="24">
        <v>1</v>
      </c>
      <c r="B545" s="256" t="s">
        <v>539</v>
      </c>
      <c r="C545" s="320">
        <v>2022</v>
      </c>
      <c r="D545" s="255">
        <v>3999</v>
      </c>
      <c r="E545"/>
    </row>
    <row r="546" spans="1:5" ht="15.75" customHeight="1" x14ac:dyDescent="0.3">
      <c r="A546" s="24">
        <v>2</v>
      </c>
      <c r="B546" s="256" t="s">
        <v>277</v>
      </c>
      <c r="C546" s="28">
        <v>2018</v>
      </c>
      <c r="D546" s="231">
        <v>1998</v>
      </c>
      <c r="E546"/>
    </row>
    <row r="547" spans="1:5" ht="15.75" customHeight="1" x14ac:dyDescent="0.3">
      <c r="A547" s="24">
        <v>4</v>
      </c>
      <c r="B547" s="28" t="s">
        <v>276</v>
      </c>
      <c r="C547" s="28">
        <v>2018</v>
      </c>
      <c r="D547" s="231">
        <v>3400</v>
      </c>
      <c r="E547"/>
    </row>
    <row r="548" spans="1:5" ht="15.75" customHeight="1" x14ac:dyDescent="0.3">
      <c r="A548" s="24">
        <v>5</v>
      </c>
      <c r="B548" s="28" t="s">
        <v>170</v>
      </c>
      <c r="C548" s="28">
        <v>2018</v>
      </c>
      <c r="D548" s="231">
        <v>1717.99</v>
      </c>
      <c r="E548"/>
    </row>
    <row r="549" spans="1:5" ht="15.75" customHeight="1" x14ac:dyDescent="0.3">
      <c r="A549" s="24">
        <v>6</v>
      </c>
      <c r="B549" s="28" t="s">
        <v>290</v>
      </c>
      <c r="C549" s="28">
        <v>2018</v>
      </c>
      <c r="D549" s="231">
        <v>22500</v>
      </c>
      <c r="E549"/>
    </row>
    <row r="550" spans="1:5" ht="15.75" customHeight="1" x14ac:dyDescent="0.3">
      <c r="A550" s="24">
        <v>7</v>
      </c>
      <c r="B550" s="28" t="s">
        <v>291</v>
      </c>
      <c r="C550" s="28">
        <v>2020</v>
      </c>
      <c r="D550" s="231">
        <v>10050</v>
      </c>
      <c r="E550"/>
    </row>
    <row r="551" spans="1:5" ht="15.75" customHeight="1" x14ac:dyDescent="0.3">
      <c r="A551" s="24">
        <v>8</v>
      </c>
      <c r="B551" s="28" t="s">
        <v>277</v>
      </c>
      <c r="C551" s="28">
        <v>2018</v>
      </c>
      <c r="D551" s="231">
        <v>2497</v>
      </c>
      <c r="E551"/>
    </row>
    <row r="552" spans="1:5" ht="15.75" customHeight="1" x14ac:dyDescent="0.3">
      <c r="A552" s="24">
        <v>9</v>
      </c>
      <c r="B552" s="28" t="s">
        <v>292</v>
      </c>
      <c r="C552" s="28">
        <v>2020</v>
      </c>
      <c r="D552" s="231">
        <v>79827</v>
      </c>
      <c r="E552"/>
    </row>
    <row r="553" spans="1:5" ht="15.75" customHeight="1" x14ac:dyDescent="0.3">
      <c r="A553" s="24">
        <v>10</v>
      </c>
      <c r="B553" s="28" t="s">
        <v>293</v>
      </c>
      <c r="C553" s="28">
        <v>2020</v>
      </c>
      <c r="D553" s="231">
        <v>10000</v>
      </c>
      <c r="E553"/>
    </row>
    <row r="554" spans="1:5" ht="15.75" customHeight="1" x14ac:dyDescent="0.3">
      <c r="A554" s="24">
        <v>11</v>
      </c>
      <c r="B554" s="28" t="s">
        <v>296</v>
      </c>
      <c r="C554" s="28">
        <v>2022</v>
      </c>
      <c r="D554" s="231">
        <v>5979.99</v>
      </c>
      <c r="E554"/>
    </row>
    <row r="555" spans="1:5" ht="15.75" customHeight="1" x14ac:dyDescent="0.3">
      <c r="A555" s="24">
        <v>12</v>
      </c>
      <c r="B555" s="28" t="s">
        <v>297</v>
      </c>
      <c r="C555" s="28">
        <v>2022</v>
      </c>
      <c r="D555" s="231">
        <v>7200</v>
      </c>
      <c r="E555"/>
    </row>
    <row r="556" spans="1:5" ht="15.75" customHeight="1" x14ac:dyDescent="0.3">
      <c r="A556" s="24">
        <v>13</v>
      </c>
      <c r="B556" s="28" t="s">
        <v>298</v>
      </c>
      <c r="C556" s="28">
        <v>2022</v>
      </c>
      <c r="D556" s="231">
        <v>2400</v>
      </c>
      <c r="E556"/>
    </row>
    <row r="557" spans="1:5" ht="15.75" customHeight="1" x14ac:dyDescent="0.3">
      <c r="A557" s="24">
        <v>14</v>
      </c>
      <c r="B557" s="28" t="s">
        <v>299</v>
      </c>
      <c r="C557" s="28">
        <v>2021</v>
      </c>
      <c r="D557" s="231">
        <v>3450</v>
      </c>
      <c r="E557"/>
    </row>
    <row r="558" spans="1:5" ht="15.75" customHeight="1" x14ac:dyDescent="0.3">
      <c r="A558" s="24">
        <v>15</v>
      </c>
      <c r="B558" s="28" t="s">
        <v>300</v>
      </c>
      <c r="C558" s="28">
        <v>2022</v>
      </c>
      <c r="D558" s="231">
        <v>11885</v>
      </c>
      <c r="E558"/>
    </row>
    <row r="559" spans="1:5" ht="15.75" customHeight="1" x14ac:dyDescent="0.3">
      <c r="A559" s="24">
        <v>16</v>
      </c>
      <c r="B559" s="28" t="s">
        <v>301</v>
      </c>
      <c r="C559" s="28">
        <v>2022</v>
      </c>
      <c r="D559" s="231">
        <v>3198</v>
      </c>
      <c r="E559"/>
    </row>
    <row r="560" spans="1:5" ht="15.75" customHeight="1" x14ac:dyDescent="0.3">
      <c r="A560" s="24">
        <v>17</v>
      </c>
      <c r="B560" s="28" t="s">
        <v>302</v>
      </c>
      <c r="C560" s="28">
        <v>2022</v>
      </c>
      <c r="D560" s="231">
        <v>847</v>
      </c>
      <c r="E560"/>
    </row>
    <row r="561" spans="1:5" ht="15.75" customHeight="1" x14ac:dyDescent="0.3">
      <c r="A561" s="24">
        <v>18</v>
      </c>
      <c r="B561" s="28" t="s">
        <v>303</v>
      </c>
      <c r="C561" s="28">
        <v>2020</v>
      </c>
      <c r="D561" s="231">
        <v>2500</v>
      </c>
      <c r="E561"/>
    </row>
    <row r="562" spans="1:5" ht="15.75" customHeight="1" x14ac:dyDescent="0.3">
      <c r="A562" s="24">
        <v>19</v>
      </c>
      <c r="B562" s="28" t="s">
        <v>304</v>
      </c>
      <c r="C562" s="28">
        <v>2022</v>
      </c>
      <c r="D562" s="231">
        <v>1550</v>
      </c>
      <c r="E562"/>
    </row>
    <row r="563" spans="1:5" ht="15.75" customHeight="1" x14ac:dyDescent="0.3">
      <c r="A563" s="24">
        <v>20</v>
      </c>
      <c r="B563" s="28" t="s">
        <v>305</v>
      </c>
      <c r="C563" s="28">
        <v>2022</v>
      </c>
      <c r="D563" s="231">
        <v>1249</v>
      </c>
      <c r="E563"/>
    </row>
    <row r="564" spans="1:5" ht="15.75" customHeight="1" x14ac:dyDescent="0.3">
      <c r="A564" s="30">
        <v>21</v>
      </c>
      <c r="B564" s="28" t="s">
        <v>540</v>
      </c>
      <c r="C564" s="28">
        <v>2023</v>
      </c>
      <c r="D564" s="321">
        <v>6974</v>
      </c>
      <c r="E564"/>
    </row>
    <row r="565" spans="1:5" ht="15.75" customHeight="1" x14ac:dyDescent="0.3">
      <c r="A565" s="24">
        <v>22</v>
      </c>
      <c r="B565" s="28" t="s">
        <v>295</v>
      </c>
      <c r="C565" s="28">
        <v>2022</v>
      </c>
      <c r="D565" s="231">
        <v>3899</v>
      </c>
      <c r="E565"/>
    </row>
    <row r="566" spans="1:5" ht="15.75" customHeight="1" x14ac:dyDescent="0.3">
      <c r="A566" s="24">
        <v>23</v>
      </c>
      <c r="B566" s="28" t="s">
        <v>294</v>
      </c>
      <c r="C566" s="28">
        <v>2022</v>
      </c>
      <c r="D566" s="231">
        <v>3198</v>
      </c>
      <c r="E566"/>
    </row>
    <row r="567" spans="1:5" ht="15.75" customHeight="1" x14ac:dyDescent="0.3">
      <c r="A567" s="24">
        <v>24</v>
      </c>
      <c r="B567" s="28" t="s">
        <v>740</v>
      </c>
      <c r="C567" s="28">
        <v>2024</v>
      </c>
      <c r="D567" s="231">
        <v>2700</v>
      </c>
      <c r="E567"/>
    </row>
    <row r="568" spans="1:5" ht="15.75" customHeight="1" x14ac:dyDescent="0.3">
      <c r="A568" s="24">
        <v>25</v>
      </c>
      <c r="B568" s="28" t="s">
        <v>741</v>
      </c>
      <c r="C568" s="28">
        <v>2024</v>
      </c>
      <c r="D568" s="231">
        <v>6760</v>
      </c>
      <c r="E568"/>
    </row>
    <row r="569" spans="1:5" ht="15.75" customHeight="1" x14ac:dyDescent="0.3">
      <c r="A569" s="87">
        <v>0</v>
      </c>
      <c r="C569" s="35" t="s">
        <v>289</v>
      </c>
      <c r="D569" s="53">
        <v>199778.97999999998</v>
      </c>
    </row>
    <row r="570" spans="1:5" ht="15.75" customHeight="1" x14ac:dyDescent="0.3">
      <c r="A570" s="26" t="s">
        <v>584</v>
      </c>
      <c r="B570" s="338"/>
      <c r="C570" s="24"/>
      <c r="D570" s="43">
        <v>20000</v>
      </c>
    </row>
    <row r="571" spans="1:5" ht="15.75" customHeight="1" x14ac:dyDescent="0.3">
      <c r="A571" s="24">
        <v>1</v>
      </c>
      <c r="B571" s="275" t="s">
        <v>306</v>
      </c>
      <c r="C571" s="24">
        <v>2016</v>
      </c>
      <c r="D571" s="43">
        <v>20000</v>
      </c>
      <c r="E571"/>
    </row>
    <row r="572" spans="1:5" ht="15.75" customHeight="1" x14ac:dyDescent="0.3">
      <c r="A572" s="87">
        <v>0</v>
      </c>
      <c r="C572" s="35" t="s">
        <v>289</v>
      </c>
      <c r="D572" s="53">
        <v>20000</v>
      </c>
    </row>
    <row r="573" spans="1:5" ht="15.75" customHeight="1" x14ac:dyDescent="0.3">
      <c r="A573" s="406" t="s">
        <v>307</v>
      </c>
      <c r="B573" s="407"/>
      <c r="C573" s="31"/>
      <c r="D573" s="48"/>
    </row>
    <row r="574" spans="1:5" ht="15.75" customHeight="1" x14ac:dyDescent="0.3">
      <c r="A574" s="414" t="s">
        <v>358</v>
      </c>
      <c r="B574" s="337"/>
      <c r="C574" s="337"/>
      <c r="D574" s="339">
        <v>37859.71</v>
      </c>
    </row>
    <row r="575" spans="1:5" ht="15.75" customHeight="1" x14ac:dyDescent="0.3">
      <c r="A575" s="398">
        <v>1</v>
      </c>
      <c r="B575" s="325" t="s">
        <v>270</v>
      </c>
      <c r="C575" s="326" t="s">
        <v>208</v>
      </c>
      <c r="D575" s="327">
        <v>2937.73</v>
      </c>
      <c r="E575"/>
    </row>
    <row r="576" spans="1:5" ht="15.75" customHeight="1" x14ac:dyDescent="0.3">
      <c r="A576" s="399">
        <v>2</v>
      </c>
      <c r="B576" s="334" t="s">
        <v>308</v>
      </c>
      <c r="C576" s="335" t="s">
        <v>209</v>
      </c>
      <c r="D576" s="386">
        <v>5741.98</v>
      </c>
      <c r="E576"/>
    </row>
    <row r="577" spans="1:5" ht="15.75" customHeight="1" x14ac:dyDescent="0.3">
      <c r="A577" s="400">
        <v>3</v>
      </c>
      <c r="B577" s="325" t="s">
        <v>309</v>
      </c>
      <c r="C577" s="326" t="s">
        <v>211</v>
      </c>
      <c r="D577" s="327">
        <v>5000</v>
      </c>
      <c r="E577"/>
    </row>
    <row r="578" spans="1:5" ht="15.75" customHeight="1" x14ac:dyDescent="0.3">
      <c r="A578" s="400">
        <v>4</v>
      </c>
      <c r="B578" s="325" t="s">
        <v>310</v>
      </c>
      <c r="C578" s="326" t="s">
        <v>213</v>
      </c>
      <c r="D578" s="327">
        <v>5840</v>
      </c>
      <c r="E578"/>
    </row>
    <row r="579" spans="1:5" ht="15.75" customHeight="1" x14ac:dyDescent="0.3">
      <c r="A579" s="400">
        <v>5</v>
      </c>
      <c r="B579" s="325" t="s">
        <v>311</v>
      </c>
      <c r="C579" s="326" t="s">
        <v>213</v>
      </c>
      <c r="D579" s="327">
        <v>1000</v>
      </c>
      <c r="E579"/>
    </row>
    <row r="580" spans="1:5" ht="15.75" customHeight="1" x14ac:dyDescent="0.3">
      <c r="A580" s="400">
        <v>6</v>
      </c>
      <c r="B580" s="325" t="s">
        <v>312</v>
      </c>
      <c r="C580" s="326" t="s">
        <v>213</v>
      </c>
      <c r="D580" s="327">
        <v>9900</v>
      </c>
      <c r="E580"/>
    </row>
    <row r="581" spans="1:5" ht="15.75" customHeight="1" x14ac:dyDescent="0.3">
      <c r="A581" s="401">
        <v>7</v>
      </c>
      <c r="B581" s="323" t="s">
        <v>313</v>
      </c>
      <c r="C581" s="324" t="s">
        <v>227</v>
      </c>
      <c r="D581" s="328">
        <v>2950</v>
      </c>
      <c r="E581"/>
    </row>
    <row r="582" spans="1:5" ht="15.75" customHeight="1" x14ac:dyDescent="0.3">
      <c r="A582" s="401">
        <v>8</v>
      </c>
      <c r="B582" s="323" t="s">
        <v>314</v>
      </c>
      <c r="C582" s="324" t="s">
        <v>227</v>
      </c>
      <c r="D582" s="328">
        <v>800</v>
      </c>
      <c r="E582"/>
    </row>
    <row r="583" spans="1:5" ht="15.75" customHeight="1" x14ac:dyDescent="0.3">
      <c r="A583" s="112">
        <v>9</v>
      </c>
      <c r="B583" s="119" t="s">
        <v>541</v>
      </c>
      <c r="C583" s="336" t="s">
        <v>542</v>
      </c>
      <c r="D583" s="328">
        <v>3690</v>
      </c>
      <c r="E583"/>
    </row>
    <row r="584" spans="1:5" ht="15.75" customHeight="1" x14ac:dyDescent="0.3">
      <c r="A584" s="87">
        <v>0</v>
      </c>
      <c r="B584" s="299" t="s">
        <v>78</v>
      </c>
      <c r="C584" s="57" t="s">
        <v>261</v>
      </c>
      <c r="D584" s="58">
        <v>37859.71</v>
      </c>
    </row>
    <row r="585" spans="1:5" ht="15.75" customHeight="1" x14ac:dyDescent="0.3">
      <c r="A585" s="414" t="s">
        <v>359</v>
      </c>
      <c r="B585" s="337"/>
      <c r="C585" s="337"/>
      <c r="D585" s="339">
        <v>5834.5400000000009</v>
      </c>
    </row>
    <row r="586" spans="1:5" ht="15.75" customHeight="1" x14ac:dyDescent="0.3">
      <c r="A586" s="398">
        <v>1</v>
      </c>
      <c r="B586" s="323" t="s">
        <v>315</v>
      </c>
      <c r="C586" s="28">
        <v>2021</v>
      </c>
      <c r="D586" s="37">
        <v>3450</v>
      </c>
      <c r="E586"/>
    </row>
    <row r="587" spans="1:5" ht="15.75" customHeight="1" x14ac:dyDescent="0.3">
      <c r="A587" s="24">
        <v>2</v>
      </c>
      <c r="B587" s="28" t="s">
        <v>543</v>
      </c>
      <c r="C587" s="28">
        <v>2023</v>
      </c>
      <c r="D587" s="37">
        <v>1192.27</v>
      </c>
      <c r="E587"/>
    </row>
    <row r="588" spans="1:5" ht="15.75" customHeight="1" x14ac:dyDescent="0.3">
      <c r="A588" s="24">
        <v>3</v>
      </c>
      <c r="B588" s="28" t="s">
        <v>543</v>
      </c>
      <c r="C588" s="28">
        <v>2023</v>
      </c>
      <c r="D588" s="37">
        <v>1192.27</v>
      </c>
      <c r="E588"/>
    </row>
    <row r="589" spans="1:5" ht="15.75" customHeight="1" x14ac:dyDescent="0.3">
      <c r="A589" s="87"/>
      <c r="C589" s="23" t="s">
        <v>261</v>
      </c>
      <c r="D589" s="54">
        <v>5834.5400000000009</v>
      </c>
    </row>
    <row r="590" spans="1:5" ht="15.75" customHeight="1" x14ac:dyDescent="0.3">
      <c r="A590" s="56" t="s">
        <v>491</v>
      </c>
      <c r="B590" s="300"/>
      <c r="C590" s="31"/>
      <c r="D590" s="83"/>
    </row>
    <row r="591" spans="1:5" ht="15.75" customHeight="1" x14ac:dyDescent="0.3">
      <c r="A591" s="414" t="s">
        <v>358</v>
      </c>
      <c r="B591" s="364"/>
      <c r="C591" s="364"/>
      <c r="D591" s="365">
        <v>48037.95</v>
      </c>
    </row>
    <row r="592" spans="1:5" ht="15.75" customHeight="1" x14ac:dyDescent="0.3">
      <c r="A592" s="30">
        <v>1</v>
      </c>
      <c r="B592" s="38" t="s">
        <v>492</v>
      </c>
      <c r="C592" s="38">
        <v>2018</v>
      </c>
      <c r="D592" s="318">
        <v>1349.99</v>
      </c>
      <c r="E592"/>
    </row>
    <row r="593" spans="1:5" ht="15.75" customHeight="1" x14ac:dyDescent="0.3">
      <c r="A593" s="30">
        <v>2</v>
      </c>
      <c r="B593" s="38" t="s">
        <v>493</v>
      </c>
      <c r="C593" s="38">
        <v>2018</v>
      </c>
      <c r="D593" s="318">
        <v>249.99</v>
      </c>
      <c r="E593"/>
    </row>
    <row r="594" spans="1:5" ht="15.75" customHeight="1" x14ac:dyDescent="0.3">
      <c r="A594" s="30">
        <v>3</v>
      </c>
      <c r="B594" s="28" t="s">
        <v>494</v>
      </c>
      <c r="C594" s="28">
        <v>2018</v>
      </c>
      <c r="D594" s="318">
        <v>794.99</v>
      </c>
      <c r="E594"/>
    </row>
    <row r="595" spans="1:5" ht="15.75" customHeight="1" x14ac:dyDescent="0.3">
      <c r="A595" s="30">
        <v>4</v>
      </c>
      <c r="B595" s="28" t="s">
        <v>495</v>
      </c>
      <c r="C595" s="28">
        <v>2018</v>
      </c>
      <c r="D595" s="318">
        <v>329.99</v>
      </c>
      <c r="E595"/>
    </row>
    <row r="596" spans="1:5" ht="15.75" customHeight="1" x14ac:dyDescent="0.3">
      <c r="A596" s="30">
        <v>5</v>
      </c>
      <c r="B596" s="28" t="s">
        <v>496</v>
      </c>
      <c r="C596" s="28">
        <v>2018</v>
      </c>
      <c r="D596" s="318">
        <v>1470</v>
      </c>
      <c r="E596"/>
    </row>
    <row r="597" spans="1:5" ht="15.75" customHeight="1" x14ac:dyDescent="0.3">
      <c r="A597" s="30">
        <v>6</v>
      </c>
      <c r="B597" s="28" t="s">
        <v>497</v>
      </c>
      <c r="C597" s="28">
        <v>2019</v>
      </c>
      <c r="D597" s="318">
        <v>3299</v>
      </c>
      <c r="E597"/>
    </row>
    <row r="598" spans="1:5" ht="15.75" customHeight="1" x14ac:dyDescent="0.3">
      <c r="A598" s="30">
        <v>7</v>
      </c>
      <c r="B598" s="28" t="s">
        <v>498</v>
      </c>
      <c r="C598" s="28">
        <v>2019</v>
      </c>
      <c r="D598" s="318">
        <v>549.99</v>
      </c>
      <c r="E598"/>
    </row>
    <row r="599" spans="1:5" ht="15.75" customHeight="1" x14ac:dyDescent="0.3">
      <c r="A599" s="30">
        <v>8</v>
      </c>
      <c r="B599" s="28" t="s">
        <v>499</v>
      </c>
      <c r="C599" s="28">
        <v>2020</v>
      </c>
      <c r="D599" s="318">
        <v>18900</v>
      </c>
      <c r="E599"/>
    </row>
    <row r="600" spans="1:5" ht="15.75" customHeight="1" x14ac:dyDescent="0.3">
      <c r="A600" s="30">
        <v>9</v>
      </c>
      <c r="B600" s="28" t="s">
        <v>500</v>
      </c>
      <c r="C600" s="28">
        <v>2020</v>
      </c>
      <c r="D600" s="318">
        <v>8610</v>
      </c>
      <c r="E600"/>
    </row>
    <row r="601" spans="1:5" ht="15.75" customHeight="1" x14ac:dyDescent="0.3">
      <c r="A601" s="30">
        <v>10</v>
      </c>
      <c r="B601" s="28" t="s">
        <v>501</v>
      </c>
      <c r="C601" s="28">
        <v>2020</v>
      </c>
      <c r="D601" s="318">
        <v>11685</v>
      </c>
      <c r="E601"/>
    </row>
    <row r="602" spans="1:5" ht="15.75" customHeight="1" x14ac:dyDescent="0.3">
      <c r="A602" s="30">
        <v>11</v>
      </c>
      <c r="B602" s="28" t="s">
        <v>502</v>
      </c>
      <c r="C602" s="28">
        <v>2020</v>
      </c>
      <c r="D602" s="318">
        <v>799</v>
      </c>
      <c r="E602"/>
    </row>
    <row r="603" spans="1:5" ht="15.75" customHeight="1" x14ac:dyDescent="0.3">
      <c r="B603" s="294"/>
      <c r="C603" s="60" t="s">
        <v>78</v>
      </c>
      <c r="D603" s="84">
        <v>48037.95</v>
      </c>
    </row>
    <row r="604" spans="1:5" ht="15.75" customHeight="1" x14ac:dyDescent="0.3">
      <c r="A604" s="414" t="s">
        <v>359</v>
      </c>
      <c r="B604" s="364"/>
      <c r="C604" s="364"/>
      <c r="D604" s="365">
        <v>8400</v>
      </c>
    </row>
    <row r="605" spans="1:5" ht="15.75" customHeight="1" x14ac:dyDescent="0.3">
      <c r="A605" s="24">
        <v>2</v>
      </c>
      <c r="B605" s="281" t="s">
        <v>503</v>
      </c>
      <c r="C605" s="7">
        <v>2020</v>
      </c>
      <c r="D605" s="76">
        <v>8400</v>
      </c>
    </row>
    <row r="606" spans="1:5" ht="15.75" customHeight="1" x14ac:dyDescent="0.3">
      <c r="B606" s="294"/>
      <c r="C606" s="60" t="s">
        <v>78</v>
      </c>
      <c r="D606" s="84">
        <v>8400</v>
      </c>
    </row>
    <row r="607" spans="1:5" ht="15.75" customHeight="1" x14ac:dyDescent="0.3">
      <c r="A607" s="56" t="s">
        <v>544</v>
      </c>
      <c r="B607" s="300"/>
      <c r="C607" s="31"/>
      <c r="D607" s="83"/>
    </row>
    <row r="608" spans="1:5" ht="15.75" customHeight="1" x14ac:dyDescent="0.3">
      <c r="A608" s="414" t="s">
        <v>358</v>
      </c>
      <c r="B608" s="364"/>
      <c r="C608" s="364"/>
      <c r="D608" s="365">
        <v>5469</v>
      </c>
    </row>
    <row r="609" spans="1:6" ht="15.75" customHeight="1" x14ac:dyDescent="0.3">
      <c r="A609" s="30">
        <v>1</v>
      </c>
      <c r="B609" s="38" t="s">
        <v>191</v>
      </c>
      <c r="C609" s="38">
        <v>2019</v>
      </c>
      <c r="D609" s="318">
        <v>700</v>
      </c>
      <c r="F609" s="318">
        <v>700</v>
      </c>
    </row>
    <row r="610" spans="1:6" ht="15.75" customHeight="1" x14ac:dyDescent="0.3">
      <c r="A610" s="30">
        <v>2</v>
      </c>
      <c r="B610" s="38" t="s">
        <v>752</v>
      </c>
      <c r="C610" s="38">
        <v>2019</v>
      </c>
      <c r="D610" s="318">
        <v>1000</v>
      </c>
      <c r="F610" s="318">
        <v>1000</v>
      </c>
    </row>
    <row r="611" spans="1:6" ht="15.75" customHeight="1" x14ac:dyDescent="0.3">
      <c r="A611" s="30">
        <v>3</v>
      </c>
      <c r="B611" s="28" t="s">
        <v>753</v>
      </c>
      <c r="C611" s="28">
        <v>2019</v>
      </c>
      <c r="D611" s="318">
        <v>1000</v>
      </c>
      <c r="F611" s="318">
        <v>1000</v>
      </c>
    </row>
    <row r="612" spans="1:6" ht="15.75" customHeight="1" x14ac:dyDescent="0.3">
      <c r="A612" s="30">
        <v>4</v>
      </c>
      <c r="B612" s="28" t="s">
        <v>546</v>
      </c>
      <c r="C612" s="28">
        <v>2020</v>
      </c>
      <c r="D612" s="318">
        <v>479</v>
      </c>
      <c r="F612" s="318">
        <v>479</v>
      </c>
    </row>
    <row r="613" spans="1:6" ht="15.75" customHeight="1" x14ac:dyDescent="0.3">
      <c r="A613" s="30">
        <v>5</v>
      </c>
      <c r="B613" s="28" t="s">
        <v>752</v>
      </c>
      <c r="C613" s="28">
        <v>2023</v>
      </c>
      <c r="D613" s="318">
        <v>1500</v>
      </c>
      <c r="F613" s="318">
        <v>1500</v>
      </c>
    </row>
    <row r="614" spans="1:6" ht="15.75" customHeight="1" x14ac:dyDescent="0.3">
      <c r="A614" s="30">
        <v>6</v>
      </c>
      <c r="B614" s="28" t="s">
        <v>547</v>
      </c>
      <c r="C614" s="28">
        <v>2023</v>
      </c>
      <c r="D614" s="318">
        <v>790</v>
      </c>
      <c r="F614" s="318">
        <v>790</v>
      </c>
    </row>
    <row r="615" spans="1:6" ht="15.75" customHeight="1" x14ac:dyDescent="0.3">
      <c r="B615" s="294"/>
      <c r="C615" s="61" t="s">
        <v>78</v>
      </c>
      <c r="D615" s="85">
        <v>5469</v>
      </c>
    </row>
    <row r="616" spans="1:6" ht="15.75" customHeight="1" x14ac:dyDescent="0.3">
      <c r="A616" s="414" t="s">
        <v>359</v>
      </c>
      <c r="B616" s="364"/>
      <c r="C616" s="364"/>
      <c r="D616" s="365">
        <v>13098</v>
      </c>
    </row>
    <row r="617" spans="1:6" ht="15.75" customHeight="1" x14ac:dyDescent="0.3">
      <c r="A617" s="402">
        <v>1</v>
      </c>
      <c r="B617" s="281" t="s">
        <v>548</v>
      </c>
      <c r="C617" s="24"/>
      <c r="D617" s="76">
        <v>2749</v>
      </c>
    </row>
    <row r="618" spans="1:6" ht="15.75" customHeight="1" x14ac:dyDescent="0.3">
      <c r="A618" s="24">
        <v>1</v>
      </c>
      <c r="B618" s="28" t="s">
        <v>754</v>
      </c>
      <c r="C618" s="28">
        <v>2019</v>
      </c>
      <c r="D618" s="37">
        <v>4000</v>
      </c>
    </row>
    <row r="619" spans="1:6" ht="15.75" customHeight="1" x14ac:dyDescent="0.3">
      <c r="A619" s="24">
        <v>2</v>
      </c>
      <c r="B619" s="28" t="s">
        <v>276</v>
      </c>
      <c r="C619" s="28">
        <v>2021</v>
      </c>
      <c r="D619" s="37">
        <v>2749</v>
      </c>
    </row>
    <row r="620" spans="1:6" ht="15.75" customHeight="1" x14ac:dyDescent="0.3">
      <c r="A620" s="24">
        <v>3</v>
      </c>
      <c r="B620" s="28" t="s">
        <v>276</v>
      </c>
      <c r="C620" s="28">
        <v>2023</v>
      </c>
      <c r="D620" s="37">
        <v>3600</v>
      </c>
    </row>
    <row r="621" spans="1:6" ht="15.75" customHeight="1" x14ac:dyDescent="0.3">
      <c r="B621" s="294"/>
      <c r="C621" s="61" t="s">
        <v>78</v>
      </c>
      <c r="D621" s="85">
        <v>13098</v>
      </c>
    </row>
    <row r="623" spans="1:6" ht="15.75" customHeight="1" x14ac:dyDescent="0.3">
      <c r="C623" s="114" t="s">
        <v>586</v>
      </c>
      <c r="D623" s="113"/>
    </row>
    <row r="624" spans="1:6" ht="15.75" customHeight="1" x14ac:dyDescent="0.3">
      <c r="C624" s="114" t="s">
        <v>587</v>
      </c>
      <c r="D624" s="113">
        <v>1120957.56</v>
      </c>
    </row>
    <row r="625" spans="3:4" ht="15.75" customHeight="1" x14ac:dyDescent="0.3">
      <c r="C625" s="114" t="s">
        <v>127</v>
      </c>
      <c r="D625" s="113">
        <v>351145.96</v>
      </c>
    </row>
    <row r="626" spans="3:4" ht="15.75" customHeight="1" x14ac:dyDescent="0.3">
      <c r="C626" s="115" t="s">
        <v>588</v>
      </c>
      <c r="D626" s="116"/>
    </row>
  </sheetData>
  <autoFilter ref="A10:D1029" xr:uid="{00000000-0001-0000-0200-000000000000}"/>
  <phoneticPr fontId="15" type="noConversion"/>
  <pageMargins left="0.70833333333333304" right="0.70833333333333304" top="0.74791666666666701" bottom="0.74791666666666701" header="0.511811023622047" footer="0.511811023622047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5A7B2-27DD-4694-88CB-D7E2C9F951EC}">
  <dimension ref="A1:F25"/>
  <sheetViews>
    <sheetView tabSelected="1" zoomScale="70" zoomScaleNormal="70" workbookViewId="0">
      <selection activeCell="D10" sqref="D10"/>
    </sheetView>
  </sheetViews>
  <sheetFormatPr defaultRowHeight="14.4" x14ac:dyDescent="0.3"/>
  <cols>
    <col min="1" max="1" width="3.77734375" style="452" bestFit="1" customWidth="1"/>
    <col min="2" max="2" width="13.33203125" style="452" customWidth="1"/>
    <col min="3" max="3" width="31" style="452" customWidth="1"/>
    <col min="4" max="4" width="87.33203125" style="452" customWidth="1"/>
    <col min="5" max="5" width="14.44140625" style="454" customWidth="1"/>
    <col min="6" max="6" width="9.5546875" style="454" bestFit="1" customWidth="1"/>
    <col min="7" max="16384" width="8.88671875" style="452"/>
  </cols>
  <sheetData>
    <row r="1" spans="1:5" ht="29.4" thickBot="1" x14ac:dyDescent="0.35">
      <c r="A1" s="448" t="s">
        <v>777</v>
      </c>
      <c r="B1" s="448" t="s">
        <v>778</v>
      </c>
      <c r="C1" s="448" t="s">
        <v>779</v>
      </c>
      <c r="D1" s="448" t="s">
        <v>780</v>
      </c>
      <c r="E1" s="453" t="s">
        <v>781</v>
      </c>
    </row>
    <row r="2" spans="1:5" ht="15" thickBot="1" x14ac:dyDescent="0.35">
      <c r="A2" s="449">
        <v>1</v>
      </c>
      <c r="B2" s="450">
        <v>45052</v>
      </c>
      <c r="C2" s="451" t="s">
        <v>617</v>
      </c>
      <c r="D2" s="451" t="s">
        <v>782</v>
      </c>
      <c r="E2" s="455">
        <v>4388.38</v>
      </c>
    </row>
    <row r="3" spans="1:5" ht="15" thickBot="1" x14ac:dyDescent="0.35">
      <c r="A3" s="449">
        <v>2</v>
      </c>
      <c r="B3" s="450">
        <v>45128</v>
      </c>
      <c r="C3" s="451" t="s">
        <v>617</v>
      </c>
      <c r="D3" s="451" t="s">
        <v>797</v>
      </c>
      <c r="E3" s="455">
        <v>1116.6400000000001</v>
      </c>
    </row>
    <row r="4" spans="1:5" ht="29.4" thickBot="1" x14ac:dyDescent="0.35">
      <c r="A4" s="449">
        <v>3</v>
      </c>
      <c r="B4" s="450">
        <v>45134</v>
      </c>
      <c r="C4" s="451" t="s">
        <v>617</v>
      </c>
      <c r="D4" s="451" t="s">
        <v>785</v>
      </c>
      <c r="E4" s="455">
        <v>5810</v>
      </c>
    </row>
    <row r="5" spans="1:5" ht="29.4" thickBot="1" x14ac:dyDescent="0.35">
      <c r="A5" s="449">
        <v>4</v>
      </c>
      <c r="B5" s="450">
        <v>45139</v>
      </c>
      <c r="C5" s="451" t="s">
        <v>617</v>
      </c>
      <c r="D5" s="451" t="s">
        <v>786</v>
      </c>
      <c r="E5" s="454">
        <v>5610</v>
      </c>
    </row>
    <row r="6" spans="1:5" ht="29.4" thickBot="1" x14ac:dyDescent="0.35">
      <c r="A6" s="449">
        <v>5</v>
      </c>
      <c r="B6" s="450">
        <v>45156</v>
      </c>
      <c r="C6" s="451" t="s">
        <v>617</v>
      </c>
      <c r="D6" s="451" t="s">
        <v>784</v>
      </c>
      <c r="E6" s="456">
        <v>14960</v>
      </c>
    </row>
    <row r="7" spans="1:5" ht="15" thickBot="1" x14ac:dyDescent="0.35">
      <c r="A7" s="449">
        <v>6</v>
      </c>
      <c r="B7" s="450">
        <v>45165</v>
      </c>
      <c r="C7" s="451" t="s">
        <v>617</v>
      </c>
      <c r="D7" s="451" t="s">
        <v>798</v>
      </c>
      <c r="E7" s="454">
        <f>54520+3840</f>
        <v>58360</v>
      </c>
    </row>
    <row r="8" spans="1:5" ht="29.4" thickBot="1" x14ac:dyDescent="0.35">
      <c r="A8" s="449">
        <v>7</v>
      </c>
      <c r="B8" s="450">
        <v>45184</v>
      </c>
      <c r="C8" s="451" t="s">
        <v>617</v>
      </c>
      <c r="D8" s="451" t="s">
        <v>783</v>
      </c>
      <c r="E8" s="455">
        <v>1270</v>
      </c>
    </row>
    <row r="9" spans="1:5" ht="58.2" thickBot="1" x14ac:dyDescent="0.35">
      <c r="A9" s="449">
        <v>8</v>
      </c>
      <c r="B9" s="450">
        <v>45334</v>
      </c>
      <c r="C9" s="451" t="s">
        <v>617</v>
      </c>
      <c r="D9" s="451" t="s">
        <v>787</v>
      </c>
      <c r="E9" s="457">
        <v>1450</v>
      </c>
    </row>
    <row r="10" spans="1:5" ht="15" thickBot="1" x14ac:dyDescent="0.35">
      <c r="A10" s="449">
        <v>9</v>
      </c>
      <c r="B10" s="450">
        <v>45412</v>
      </c>
      <c r="C10" s="451" t="s">
        <v>617</v>
      </c>
      <c r="D10" s="451" t="s">
        <v>791</v>
      </c>
      <c r="E10" s="455">
        <v>17426.150000000001</v>
      </c>
    </row>
    <row r="11" spans="1:5" ht="29.4" thickBot="1" x14ac:dyDescent="0.35">
      <c r="A11" s="449">
        <v>10</v>
      </c>
      <c r="B11" s="450">
        <v>45454</v>
      </c>
      <c r="C11" s="451" t="s">
        <v>617</v>
      </c>
      <c r="D11" s="451" t="s">
        <v>789</v>
      </c>
      <c r="E11" s="455">
        <v>1106.74</v>
      </c>
    </row>
    <row r="12" spans="1:5" ht="29.4" thickBot="1" x14ac:dyDescent="0.35">
      <c r="A12" s="449">
        <v>11</v>
      </c>
      <c r="B12" s="450">
        <v>45454</v>
      </c>
      <c r="C12" s="451" t="s">
        <v>617</v>
      </c>
      <c r="D12" s="451" t="s">
        <v>790</v>
      </c>
      <c r="E12" s="455">
        <v>1468.26</v>
      </c>
    </row>
    <row r="13" spans="1:5" ht="29.4" thickBot="1" x14ac:dyDescent="0.35">
      <c r="A13" s="449">
        <v>12</v>
      </c>
      <c r="B13" s="450">
        <v>45454</v>
      </c>
      <c r="C13" s="451" t="s">
        <v>617</v>
      </c>
      <c r="D13" s="451" t="s">
        <v>793</v>
      </c>
      <c r="E13" s="455">
        <v>2000</v>
      </c>
    </row>
    <row r="14" spans="1:5" ht="15" thickBot="1" x14ac:dyDescent="0.35">
      <c r="A14" s="449">
        <v>13</v>
      </c>
      <c r="B14" s="450">
        <v>45456</v>
      </c>
      <c r="C14" s="451" t="s">
        <v>617</v>
      </c>
      <c r="D14" s="451" t="s">
        <v>788</v>
      </c>
      <c r="E14" s="455">
        <v>5331.43</v>
      </c>
    </row>
    <row r="15" spans="1:5" ht="29.4" thickBot="1" x14ac:dyDescent="0.35">
      <c r="A15" s="449">
        <v>14</v>
      </c>
      <c r="B15" s="450">
        <v>45460</v>
      </c>
      <c r="C15" s="451" t="s">
        <v>617</v>
      </c>
      <c r="D15" s="451" t="s">
        <v>792</v>
      </c>
      <c r="E15" s="455">
        <v>17426.150000000001</v>
      </c>
    </row>
    <row r="16" spans="1:5" ht="43.8" thickBot="1" x14ac:dyDescent="0.35">
      <c r="A16" s="449">
        <v>15</v>
      </c>
      <c r="B16" s="450">
        <v>45490</v>
      </c>
      <c r="C16" s="451" t="s">
        <v>617</v>
      </c>
      <c r="D16" s="451" t="s">
        <v>800</v>
      </c>
      <c r="E16" s="455">
        <v>5863.51</v>
      </c>
    </row>
    <row r="17" spans="1:5" ht="29.4" thickBot="1" x14ac:dyDescent="0.35">
      <c r="A17" s="449">
        <v>16</v>
      </c>
      <c r="B17" s="450">
        <v>45512</v>
      </c>
      <c r="C17" s="451" t="s">
        <v>617</v>
      </c>
      <c r="D17" s="451" t="s">
        <v>799</v>
      </c>
      <c r="E17" s="455">
        <v>3193.41</v>
      </c>
    </row>
    <row r="18" spans="1:5" ht="43.8" thickBot="1" x14ac:dyDescent="0.35">
      <c r="A18" s="449">
        <v>17</v>
      </c>
      <c r="B18" s="450">
        <v>45516</v>
      </c>
      <c r="C18" s="451" t="s">
        <v>617</v>
      </c>
      <c r="D18" s="451" t="s">
        <v>801</v>
      </c>
      <c r="E18" s="455">
        <v>5702.45</v>
      </c>
    </row>
    <row r="19" spans="1:5" ht="15" thickBot="1" x14ac:dyDescent="0.35">
      <c r="A19" s="449">
        <v>18</v>
      </c>
      <c r="B19" s="450">
        <v>45540</v>
      </c>
      <c r="C19" s="451" t="s">
        <v>617</v>
      </c>
      <c r="D19" s="451" t="s">
        <v>802</v>
      </c>
      <c r="E19" s="455">
        <v>8792.64</v>
      </c>
    </row>
    <row r="20" spans="1:5" ht="29.4" thickBot="1" x14ac:dyDescent="0.35">
      <c r="A20" s="449">
        <v>19</v>
      </c>
      <c r="B20" s="450">
        <v>45540</v>
      </c>
      <c r="C20" s="451" t="s">
        <v>617</v>
      </c>
      <c r="D20" s="451" t="s">
        <v>804</v>
      </c>
      <c r="E20" s="455">
        <v>8792.64</v>
      </c>
    </row>
    <row r="21" spans="1:5" ht="15" thickBot="1" x14ac:dyDescent="0.35">
      <c r="A21" s="449">
        <v>20</v>
      </c>
      <c r="B21" s="450">
        <v>45560</v>
      </c>
      <c r="C21" s="451" t="s">
        <v>617</v>
      </c>
      <c r="D21" s="451" t="s">
        <v>803</v>
      </c>
      <c r="E21" s="455">
        <v>10258.42</v>
      </c>
    </row>
    <row r="22" spans="1:5" ht="15" thickBot="1" x14ac:dyDescent="0.35">
      <c r="A22" s="449">
        <v>21</v>
      </c>
      <c r="B22" s="450">
        <v>45681</v>
      </c>
      <c r="C22" s="451" t="s">
        <v>617</v>
      </c>
      <c r="D22" s="451" t="s">
        <v>796</v>
      </c>
      <c r="E22" s="455">
        <v>0</v>
      </c>
    </row>
    <row r="23" spans="1:5" x14ac:dyDescent="0.3">
      <c r="D23" s="452" t="s">
        <v>78</v>
      </c>
      <c r="E23" s="454">
        <f>SUM(E2:E22)</f>
        <v>180326.82000000004</v>
      </c>
    </row>
    <row r="24" spans="1:5" ht="15" thickBot="1" x14ac:dyDescent="0.35"/>
    <row r="25" spans="1:5" ht="15" thickBot="1" x14ac:dyDescent="0.35">
      <c r="A25" s="449">
        <v>1</v>
      </c>
      <c r="B25" s="450">
        <v>45468</v>
      </c>
      <c r="C25" s="451" t="s">
        <v>794</v>
      </c>
      <c r="D25" s="451" t="s">
        <v>795</v>
      </c>
      <c r="E25" s="455">
        <v>4209.5600000000004</v>
      </c>
    </row>
  </sheetData>
  <sortState xmlns:xlrd2="http://schemas.microsoft.com/office/spreadsheetml/2017/richdata2" ref="A2:E22">
    <sortCondition ref="B22"/>
  </sortState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2</vt:i4>
      </vt:variant>
    </vt:vector>
  </HeadingPairs>
  <TitlesOfParts>
    <vt:vector size="8" baseType="lpstr">
      <vt:lpstr>Zestawienie SU</vt:lpstr>
      <vt:lpstr>JST</vt:lpstr>
      <vt:lpstr>Budynki</vt:lpstr>
      <vt:lpstr>Środki trwałe</vt:lpstr>
      <vt:lpstr>Elektronika</vt:lpstr>
      <vt:lpstr>Szkody</vt:lpstr>
      <vt:lpstr>'Zestawienie SU'!_Hlk91840598</vt:lpstr>
      <vt:lpstr>'Zestawienie SU'!_Hlk91840763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Dawid Krysiak</dc:creator>
  <dc:description/>
  <cp:lastModifiedBy>Dawid Krysiak</cp:lastModifiedBy>
  <cp:revision>0</cp:revision>
  <cp:lastPrinted>2023-04-03T14:25:26Z</cp:lastPrinted>
  <dcterms:created xsi:type="dcterms:W3CDTF">2023-01-03T08:29:21Z</dcterms:created>
  <dcterms:modified xsi:type="dcterms:W3CDTF">2025-02-05T22:07:52Z</dcterms:modified>
  <dc:language>pl-PL</dc:language>
</cp:coreProperties>
</file>