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ysk D\Natalia 2024\KWP Kojce NOWE\Świebodzin\PT_Świebodzin\"/>
    </mc:Choice>
  </mc:AlternateContent>
  <xr:revisionPtr revIDLastSave="0" documentId="13_ncr:1_{75E51222-F744-4EE2-A6FE-75B3DC7291B5}" xr6:coauthVersionLast="45" xr6:coauthVersionMax="45" xr10:uidLastSave="{00000000-0000-0000-0000-000000000000}"/>
  <bookViews>
    <workbookView xWindow="-28920" yWindow="-120" windowWidth="29040" windowHeight="16440" xr2:uid="{C188A8A9-D559-45C8-867A-C98300274878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1" i="1" l="1"/>
  <c r="M19" i="1"/>
  <c r="L19" i="1"/>
  <c r="K19" i="1"/>
  <c r="J19" i="1"/>
  <c r="I19" i="1"/>
  <c r="H19" i="1"/>
  <c r="G19" i="1"/>
  <c r="M18" i="1"/>
  <c r="L18" i="1"/>
  <c r="K18" i="1"/>
  <c r="J18" i="1"/>
  <c r="I18" i="1"/>
  <c r="H18" i="1"/>
  <c r="G18" i="1"/>
  <c r="M7" i="1"/>
  <c r="L7" i="1"/>
  <c r="K7" i="1"/>
  <c r="J7" i="1"/>
  <c r="I7" i="1"/>
  <c r="H7" i="1"/>
  <c r="G7" i="1"/>
  <c r="J20" i="1" l="1"/>
  <c r="J22" i="1" s="1"/>
  <c r="H20" i="1"/>
  <c r="H22" i="1" s="1"/>
  <c r="L20" i="1"/>
  <c r="L22" i="1" s="1"/>
  <c r="G20" i="1"/>
  <c r="G22" i="1" s="1"/>
  <c r="K20" i="1"/>
  <c r="K22" i="1" s="1"/>
  <c r="I20" i="1"/>
  <c r="I22" i="1" s="1"/>
  <c r="M20" i="1"/>
  <c r="M22" i="1" s="1"/>
  <c r="L9" i="1"/>
  <c r="G23" i="1" l="1"/>
  <c r="G24" i="1" s="1"/>
  <c r="M6" i="1"/>
  <c r="M8" i="1" s="1"/>
  <c r="M10" i="1" s="1"/>
  <c r="L6" i="1"/>
  <c r="L8" i="1" s="1"/>
  <c r="L10" i="1" s="1"/>
  <c r="K6" i="1"/>
  <c r="K8" i="1" s="1"/>
  <c r="K10" i="1" s="1"/>
  <c r="J6" i="1"/>
  <c r="J8" i="1" s="1"/>
  <c r="I6" i="1"/>
  <c r="I8" i="1" s="1"/>
  <c r="I10" i="1" s="1"/>
  <c r="H6" i="1"/>
  <c r="G6" i="1"/>
  <c r="H8" i="1" l="1"/>
  <c r="H10" i="1" s="1"/>
  <c r="J10" i="1"/>
  <c r="G8" i="1"/>
  <c r="G10" i="1" s="1"/>
  <c r="G11" i="1" l="1"/>
  <c r="G12" i="1" s="1"/>
</calcChain>
</file>

<file path=xl/sharedStrings.xml><?xml version="1.0" encoding="utf-8"?>
<sst xmlns="http://schemas.openxmlformats.org/spreadsheetml/2006/main" count="44" uniqueCount="24">
  <si>
    <t>POZYCJA</t>
  </si>
  <si>
    <t>NR</t>
  </si>
  <si>
    <t>ŚREDNICA [mm]</t>
  </si>
  <si>
    <t>DŁUGOŚĆ [cm]</t>
  </si>
  <si>
    <t>LICZBA [szt.]</t>
  </si>
  <si>
    <t>LICZBA ELEMENTÓW [szt.]</t>
  </si>
  <si>
    <t>DŁUGOŚC OGÓLNA [m]</t>
  </si>
  <si>
    <t>B500SP</t>
  </si>
  <si>
    <t>#6</t>
  </si>
  <si>
    <t>#8</t>
  </si>
  <si>
    <t>#10</t>
  </si>
  <si>
    <t>#12</t>
  </si>
  <si>
    <t>#16</t>
  </si>
  <si>
    <t>#20</t>
  </si>
  <si>
    <t>#25</t>
  </si>
  <si>
    <t>DŁUGOŚĆ OGÓLNA WG ŚREDNIC [m]</t>
  </si>
  <si>
    <t>MASA 1MB PRĘTA [kg/mb]</t>
  </si>
  <si>
    <t>MASA PRĘTÓW WG ŚREDNIC [kg]</t>
  </si>
  <si>
    <t>MASA PRĘTÓW WG GATUNKÓW STALI [kg]</t>
  </si>
  <si>
    <t>MASA CAŁKOWITA [kg]</t>
  </si>
  <si>
    <t>K-01.1</t>
  </si>
  <si>
    <t>ZBROJENIE      ŁF.0.1 35x35</t>
  </si>
  <si>
    <t>K-02.1</t>
  </si>
  <si>
    <t>ZBROJENIE        W.0.1 25x25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</si>
</sst>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zcionka tekstu podstawowego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3" fillId="2" borderId="5" applyNumberFormat="0" applyAlignment="0" applyProtection="0"/>
  </cellStyleXfs>
  <cellXfs count="46">
    <xf numFmtId="0" fontId="0" fillId="0" borderId="0" xfId="0"/>
    <xf numFmtId="0" fontId="4" fillId="0" borderId="17" xfId="1" applyFont="1" applyFill="1" applyBorder="1"/>
    <xf numFmtId="0" fontId="5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2" fontId="6" fillId="0" borderId="14" xfId="0" applyNumberFormat="1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2">
    <cellStyle name="Komórka zaznaczona" xfId="1" builtinId="2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52CAB-79B8-4592-988C-8F272A9D5766}">
  <sheetPr>
    <pageSetUpPr fitToPage="1"/>
  </sheetPr>
  <dimension ref="A2:N1603"/>
  <sheetViews>
    <sheetView tabSelected="1" zoomScaleNormal="100" workbookViewId="0">
      <selection activeCell="G12" sqref="A3:M12"/>
    </sheetView>
  </sheetViews>
  <sheetFormatPr defaultRowHeight="15"/>
  <cols>
    <col min="1" max="1" width="17.42578125" style="2" customWidth="1"/>
    <col min="2" max="2" width="10.85546875" style="2" customWidth="1"/>
    <col min="3" max="3" width="12.140625" style="2" customWidth="1"/>
    <col min="4" max="4" width="11.5703125" style="2" customWidth="1"/>
    <col min="5" max="5" width="9.140625" style="2"/>
    <col min="6" max="6" width="14.42578125" style="2" customWidth="1"/>
    <col min="7" max="15" width="9.140625" style="2"/>
    <col min="16" max="16" width="16.42578125" style="2" customWidth="1"/>
    <col min="17" max="16384" width="9.140625" style="2"/>
  </cols>
  <sheetData>
    <row r="2" spans="1:13" ht="15.75" thickBot="1">
      <c r="A2" s="1" t="s">
        <v>20</v>
      </c>
    </row>
    <row r="3" spans="1:13" ht="16.5">
      <c r="A3" s="40" t="s">
        <v>0</v>
      </c>
      <c r="B3" s="35" t="s">
        <v>1</v>
      </c>
      <c r="C3" s="35" t="s">
        <v>2</v>
      </c>
      <c r="D3" s="42" t="s">
        <v>3</v>
      </c>
      <c r="E3" s="35" t="s">
        <v>4</v>
      </c>
      <c r="F3" s="35" t="s">
        <v>5</v>
      </c>
      <c r="G3" s="35" t="s">
        <v>6</v>
      </c>
      <c r="H3" s="35"/>
      <c r="I3" s="35"/>
      <c r="J3" s="35"/>
      <c r="K3" s="35"/>
      <c r="L3" s="35"/>
      <c r="M3" s="37"/>
    </row>
    <row r="4" spans="1:13" ht="16.5">
      <c r="A4" s="41"/>
      <c r="B4" s="36"/>
      <c r="C4" s="36"/>
      <c r="D4" s="43"/>
      <c r="E4" s="36"/>
      <c r="F4" s="36"/>
      <c r="G4" s="38" t="s">
        <v>7</v>
      </c>
      <c r="H4" s="38"/>
      <c r="I4" s="38"/>
      <c r="J4" s="38"/>
      <c r="K4" s="38"/>
      <c r="L4" s="38"/>
      <c r="M4" s="39"/>
    </row>
    <row r="5" spans="1:13" ht="16.5">
      <c r="A5" s="41"/>
      <c r="B5" s="36"/>
      <c r="C5" s="36"/>
      <c r="D5" s="43"/>
      <c r="E5" s="36"/>
      <c r="F5" s="36"/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4" t="s">
        <v>14</v>
      </c>
    </row>
    <row r="6" spans="1:13" ht="16.5">
      <c r="A6" s="44" t="s">
        <v>21</v>
      </c>
      <c r="B6" s="3">
        <v>1</v>
      </c>
      <c r="C6" s="3">
        <v>12</v>
      </c>
      <c r="D6" s="3">
        <v>1213</v>
      </c>
      <c r="E6" s="5">
        <v>4</v>
      </c>
      <c r="F6" s="3">
        <v>1</v>
      </c>
      <c r="G6" s="6" t="str">
        <f t="shared" ref="G6" si="0">IF(C6=6,D6*0.01*E6*F6,"-")</f>
        <v>-</v>
      </c>
      <c r="H6" s="6" t="str">
        <f t="shared" ref="H6" si="1">IF(C6=8,D6*0.01*E6*F6,"-")</f>
        <v>-</v>
      </c>
      <c r="I6" s="6" t="str">
        <f t="shared" ref="I6" si="2">IF(C6=10,D6*E6*0.01*F6,"-")</f>
        <v>-</v>
      </c>
      <c r="J6" s="6">
        <f t="shared" ref="J6" si="3">IF(C6=12,D6*E6*0.01*F6,"-")</f>
        <v>48.52</v>
      </c>
      <c r="K6" s="6" t="str">
        <f t="shared" ref="K6" si="4">IF(C6=16,D6*E6*0.01*F6,"-")</f>
        <v>-</v>
      </c>
      <c r="L6" s="6" t="str">
        <f t="shared" ref="L6" si="5">IF(C6=20,D6*E6*0.01*F6,"-")</f>
        <v>-</v>
      </c>
      <c r="M6" s="7" t="str">
        <f t="shared" ref="M6" si="6">IF(C6=25,D6*E6*0.01*F6,"-")</f>
        <v>-</v>
      </c>
    </row>
    <row r="7" spans="1:13" ht="16.5">
      <c r="A7" s="45"/>
      <c r="B7" s="16">
        <v>2</v>
      </c>
      <c r="C7" s="16">
        <v>6</v>
      </c>
      <c r="D7" s="16">
        <v>116</v>
      </c>
      <c r="E7" s="5">
        <v>39</v>
      </c>
      <c r="F7" s="16">
        <v>1</v>
      </c>
      <c r="G7" s="18">
        <f t="shared" ref="G7" si="7">IF(C7=6,D7*0.01*E7*F7,"-")</f>
        <v>45.239999999999995</v>
      </c>
      <c r="H7" s="18" t="str">
        <f t="shared" ref="H7" si="8">IF(C7=8,D7*0.01*E7*F7,"-")</f>
        <v>-</v>
      </c>
      <c r="I7" s="18" t="str">
        <f t="shared" ref="I7" si="9">IF(C7=10,D7*E7*0.01*F7,"-")</f>
        <v>-</v>
      </c>
      <c r="J7" s="18" t="str">
        <f t="shared" ref="J7" si="10">IF(C7=12,D7*E7*0.01*F7,"-")</f>
        <v>-</v>
      </c>
      <c r="K7" s="18" t="str">
        <f t="shared" ref="K7" si="11">IF(C7=16,D7*E7*0.01*F7,"-")</f>
        <v>-</v>
      </c>
      <c r="L7" s="18" t="str">
        <f t="shared" ref="L7" si="12">IF(C7=20,D7*E7*0.01*F7,"-")</f>
        <v>-</v>
      </c>
      <c r="M7" s="7" t="str">
        <f t="shared" ref="M7" si="13">IF(C7=25,D7*E7*0.01*F7,"-")</f>
        <v>-</v>
      </c>
    </row>
    <row r="8" spans="1:13" ht="16.5">
      <c r="A8" s="20" t="s">
        <v>15</v>
      </c>
      <c r="B8" s="21"/>
      <c r="C8" s="21"/>
      <c r="D8" s="21"/>
      <c r="E8" s="21"/>
      <c r="F8" s="22"/>
      <c r="G8" s="6">
        <f t="shared" ref="G8:M8" si="14">SUM(G6:G7)</f>
        <v>45.239999999999995</v>
      </c>
      <c r="H8" s="6">
        <f t="shared" si="14"/>
        <v>0</v>
      </c>
      <c r="I8" s="6">
        <f t="shared" si="14"/>
        <v>0</v>
      </c>
      <c r="J8" s="6">
        <f t="shared" si="14"/>
        <v>48.52</v>
      </c>
      <c r="K8" s="6">
        <f t="shared" si="14"/>
        <v>0</v>
      </c>
      <c r="L8" s="6">
        <f t="shared" si="14"/>
        <v>0</v>
      </c>
      <c r="M8" s="8">
        <f t="shared" si="14"/>
        <v>0</v>
      </c>
    </row>
    <row r="9" spans="1:13" ht="16.5">
      <c r="A9" s="20" t="s">
        <v>16</v>
      </c>
      <c r="B9" s="21"/>
      <c r="C9" s="21"/>
      <c r="D9" s="21"/>
      <c r="E9" s="21"/>
      <c r="F9" s="22"/>
      <c r="G9" s="6">
        <v>0.222</v>
      </c>
      <c r="H9" s="6">
        <v>0.4</v>
      </c>
      <c r="I9" s="6">
        <v>0.62</v>
      </c>
      <c r="J9" s="6">
        <v>0.88800000000000001</v>
      </c>
      <c r="K9" s="6">
        <v>1.5880000000000001</v>
      </c>
      <c r="L9" s="6">
        <f>(20*20/16/16)*K9</f>
        <v>2.4812500000000002</v>
      </c>
      <c r="M9" s="8">
        <v>3.85</v>
      </c>
    </row>
    <row r="10" spans="1:13" ht="17.25" customHeight="1">
      <c r="A10" s="20" t="s">
        <v>17</v>
      </c>
      <c r="B10" s="21"/>
      <c r="C10" s="21"/>
      <c r="D10" s="21"/>
      <c r="E10" s="21"/>
      <c r="F10" s="22"/>
      <c r="G10" s="6">
        <f>G8*G9</f>
        <v>10.043279999999999</v>
      </c>
      <c r="H10" s="6">
        <f>H9*H8</f>
        <v>0</v>
      </c>
      <c r="I10" s="6">
        <f>I8*I9</f>
        <v>0</v>
      </c>
      <c r="J10" s="6">
        <f>J8*J9</f>
        <v>43.085760000000001</v>
      </c>
      <c r="K10" s="9">
        <f>K8*K9</f>
        <v>0</v>
      </c>
      <c r="L10" s="9">
        <f>L8*L9</f>
        <v>0</v>
      </c>
      <c r="M10" s="10">
        <f>M8*M9</f>
        <v>0</v>
      </c>
    </row>
    <row r="11" spans="1:13" ht="16.5">
      <c r="A11" s="23" t="s">
        <v>18</v>
      </c>
      <c r="B11" s="24"/>
      <c r="C11" s="24"/>
      <c r="D11" s="24"/>
      <c r="E11" s="24"/>
      <c r="F11" s="24"/>
      <c r="G11" s="25">
        <f>SUM(G10:M10)</f>
        <v>53.129040000000003</v>
      </c>
      <c r="H11" s="25"/>
      <c r="I11" s="25"/>
      <c r="J11" s="25"/>
      <c r="K11" s="25"/>
      <c r="L11" s="25"/>
      <c r="M11" s="26"/>
    </row>
    <row r="12" spans="1:13" ht="18" customHeight="1" thickBot="1">
      <c r="A12" s="27" t="s">
        <v>19</v>
      </c>
      <c r="B12" s="28"/>
      <c r="C12" s="28"/>
      <c r="D12" s="28"/>
      <c r="E12" s="28"/>
      <c r="F12" s="28"/>
      <c r="G12" s="29">
        <f>G11+I11</f>
        <v>53.129040000000003</v>
      </c>
      <c r="H12" s="29"/>
      <c r="I12" s="29"/>
      <c r="J12" s="29"/>
      <c r="K12" s="29"/>
      <c r="L12" s="29"/>
      <c r="M12" s="30"/>
    </row>
    <row r="13" spans="1:13" ht="16.5" customHeight="1"/>
    <row r="14" spans="1:13" ht="15.75" thickBot="1">
      <c r="A14" s="1" t="s">
        <v>22</v>
      </c>
    </row>
    <row r="15" spans="1:13" ht="16.5">
      <c r="A15" s="40" t="s">
        <v>0</v>
      </c>
      <c r="B15" s="35" t="s">
        <v>1</v>
      </c>
      <c r="C15" s="35" t="s">
        <v>2</v>
      </c>
      <c r="D15" s="42" t="s">
        <v>3</v>
      </c>
      <c r="E15" s="35" t="s">
        <v>4</v>
      </c>
      <c r="F15" s="35" t="s">
        <v>5</v>
      </c>
      <c r="G15" s="35" t="s">
        <v>6</v>
      </c>
      <c r="H15" s="35"/>
      <c r="I15" s="35"/>
      <c r="J15" s="35"/>
      <c r="K15" s="35"/>
      <c r="L15" s="35"/>
      <c r="M15" s="37"/>
    </row>
    <row r="16" spans="1:13" ht="16.5">
      <c r="A16" s="41"/>
      <c r="B16" s="36"/>
      <c r="C16" s="36"/>
      <c r="D16" s="43"/>
      <c r="E16" s="36"/>
      <c r="F16" s="36"/>
      <c r="G16" s="38" t="s">
        <v>7</v>
      </c>
      <c r="H16" s="38"/>
      <c r="I16" s="38"/>
      <c r="J16" s="38"/>
      <c r="K16" s="38"/>
      <c r="L16" s="38"/>
      <c r="M16" s="39"/>
    </row>
    <row r="17" spans="1:13" ht="16.5">
      <c r="A17" s="41"/>
      <c r="B17" s="36"/>
      <c r="C17" s="36"/>
      <c r="D17" s="43"/>
      <c r="E17" s="36"/>
      <c r="F17" s="36"/>
      <c r="G17" s="16" t="s">
        <v>8</v>
      </c>
      <c r="H17" s="16" t="s">
        <v>9</v>
      </c>
      <c r="I17" s="16" t="s">
        <v>10</v>
      </c>
      <c r="J17" s="16" t="s">
        <v>11</v>
      </c>
      <c r="K17" s="16" t="s">
        <v>12</v>
      </c>
      <c r="L17" s="16" t="s">
        <v>13</v>
      </c>
      <c r="M17" s="17" t="s">
        <v>14</v>
      </c>
    </row>
    <row r="18" spans="1:13" ht="16.5">
      <c r="A18" s="44" t="s">
        <v>23</v>
      </c>
      <c r="B18" s="16">
        <v>1</v>
      </c>
      <c r="C18" s="16">
        <v>12</v>
      </c>
      <c r="D18" s="16">
        <v>1192</v>
      </c>
      <c r="E18" s="5">
        <v>4</v>
      </c>
      <c r="F18" s="16">
        <v>1</v>
      </c>
      <c r="G18" s="18" t="str">
        <f t="shared" ref="G18:G19" si="15">IF(C18=6,D18*0.01*E18*F18,"-")</f>
        <v>-</v>
      </c>
      <c r="H18" s="18" t="str">
        <f t="shared" ref="H18:H19" si="16">IF(C18=8,D18*0.01*E18*F18,"-")</f>
        <v>-</v>
      </c>
      <c r="I18" s="18" t="str">
        <f t="shared" ref="I18:I19" si="17">IF(C18=10,D18*E18*0.01*F18,"-")</f>
        <v>-</v>
      </c>
      <c r="J18" s="18">
        <f t="shared" ref="J18:J19" si="18">IF(C18=12,D18*E18*0.01*F18,"-")</f>
        <v>47.68</v>
      </c>
      <c r="K18" s="18" t="str">
        <f t="shared" ref="K18:K19" si="19">IF(C18=16,D18*E18*0.01*F18,"-")</f>
        <v>-</v>
      </c>
      <c r="L18" s="18" t="str">
        <f t="shared" ref="L18:L19" si="20">IF(C18=20,D18*E18*0.01*F18,"-")</f>
        <v>-</v>
      </c>
      <c r="M18" s="7" t="str">
        <f t="shared" ref="M18:M19" si="21">IF(C18=25,D18*E18*0.01*F18,"-")</f>
        <v>-</v>
      </c>
    </row>
    <row r="19" spans="1:13" ht="16.5">
      <c r="A19" s="45"/>
      <c r="B19" s="16">
        <v>2</v>
      </c>
      <c r="C19" s="16">
        <v>6</v>
      </c>
      <c r="D19" s="16">
        <v>90</v>
      </c>
      <c r="E19" s="5">
        <v>46</v>
      </c>
      <c r="F19" s="16">
        <v>1</v>
      </c>
      <c r="G19" s="18">
        <f t="shared" si="15"/>
        <v>41.4</v>
      </c>
      <c r="H19" s="18" t="str">
        <f t="shared" si="16"/>
        <v>-</v>
      </c>
      <c r="I19" s="18" t="str">
        <f t="shared" si="17"/>
        <v>-</v>
      </c>
      <c r="J19" s="18" t="str">
        <f t="shared" si="18"/>
        <v>-</v>
      </c>
      <c r="K19" s="18" t="str">
        <f t="shared" si="19"/>
        <v>-</v>
      </c>
      <c r="L19" s="18" t="str">
        <f t="shared" si="20"/>
        <v>-</v>
      </c>
      <c r="M19" s="7" t="str">
        <f t="shared" si="21"/>
        <v>-</v>
      </c>
    </row>
    <row r="20" spans="1:13" ht="16.5">
      <c r="A20" s="20" t="s">
        <v>15</v>
      </c>
      <c r="B20" s="21"/>
      <c r="C20" s="21"/>
      <c r="D20" s="21"/>
      <c r="E20" s="21"/>
      <c r="F20" s="22"/>
      <c r="G20" s="18">
        <f t="shared" ref="G20:M20" si="22">SUM(G18:G19)</f>
        <v>41.4</v>
      </c>
      <c r="H20" s="18">
        <f t="shared" si="22"/>
        <v>0</v>
      </c>
      <c r="I20" s="18">
        <f t="shared" si="22"/>
        <v>0</v>
      </c>
      <c r="J20" s="18">
        <f t="shared" si="22"/>
        <v>47.68</v>
      </c>
      <c r="K20" s="18">
        <f t="shared" si="22"/>
        <v>0</v>
      </c>
      <c r="L20" s="18">
        <f t="shared" si="22"/>
        <v>0</v>
      </c>
      <c r="M20" s="8">
        <f t="shared" si="22"/>
        <v>0</v>
      </c>
    </row>
    <row r="21" spans="1:13" ht="16.5">
      <c r="A21" s="20" t="s">
        <v>16</v>
      </c>
      <c r="B21" s="21"/>
      <c r="C21" s="21"/>
      <c r="D21" s="21"/>
      <c r="E21" s="21"/>
      <c r="F21" s="22"/>
      <c r="G21" s="18">
        <v>0.222</v>
      </c>
      <c r="H21" s="18">
        <v>0.4</v>
      </c>
      <c r="I21" s="18">
        <v>0.62</v>
      </c>
      <c r="J21" s="18">
        <v>0.88800000000000001</v>
      </c>
      <c r="K21" s="18">
        <v>1.5880000000000001</v>
      </c>
      <c r="L21" s="18">
        <f>(20*20/16/16)*K21</f>
        <v>2.4812500000000002</v>
      </c>
      <c r="M21" s="8">
        <v>3.85</v>
      </c>
    </row>
    <row r="22" spans="1:13" ht="17.25" customHeight="1">
      <c r="A22" s="20" t="s">
        <v>17</v>
      </c>
      <c r="B22" s="21"/>
      <c r="C22" s="21"/>
      <c r="D22" s="21"/>
      <c r="E22" s="21"/>
      <c r="F22" s="22"/>
      <c r="G22" s="18">
        <f>G20*G21</f>
        <v>9.1907999999999994</v>
      </c>
      <c r="H22" s="18">
        <f>H21*H20</f>
        <v>0</v>
      </c>
      <c r="I22" s="18">
        <f>I20*I21</f>
        <v>0</v>
      </c>
      <c r="J22" s="18">
        <f>J20*J21</f>
        <v>42.339840000000002</v>
      </c>
      <c r="K22" s="9">
        <f>K20*K21</f>
        <v>0</v>
      </c>
      <c r="L22" s="9">
        <f>L20*L21</f>
        <v>0</v>
      </c>
      <c r="M22" s="19">
        <f>M20*M21</f>
        <v>0</v>
      </c>
    </row>
    <row r="23" spans="1:13" ht="16.5">
      <c r="A23" s="23" t="s">
        <v>18</v>
      </c>
      <c r="B23" s="24"/>
      <c r="C23" s="24"/>
      <c r="D23" s="24"/>
      <c r="E23" s="24"/>
      <c r="F23" s="24"/>
      <c r="G23" s="25">
        <f>SUM(G22:M22)</f>
        <v>51.530640000000005</v>
      </c>
      <c r="H23" s="25"/>
      <c r="I23" s="25"/>
      <c r="J23" s="25"/>
      <c r="K23" s="25"/>
      <c r="L23" s="25"/>
      <c r="M23" s="26"/>
    </row>
    <row r="24" spans="1:13" ht="18" customHeight="1" thickBot="1">
      <c r="A24" s="27" t="s">
        <v>19</v>
      </c>
      <c r="B24" s="28"/>
      <c r="C24" s="28"/>
      <c r="D24" s="28"/>
      <c r="E24" s="28"/>
      <c r="F24" s="28"/>
      <c r="G24" s="29">
        <f>G23+I23</f>
        <v>51.530640000000005</v>
      </c>
      <c r="H24" s="29"/>
      <c r="I24" s="29"/>
      <c r="J24" s="29"/>
      <c r="K24" s="29"/>
      <c r="L24" s="29"/>
      <c r="M24" s="30"/>
    </row>
    <row r="25" spans="1:13" ht="15.75" customHeight="1"/>
    <row r="33" ht="16.5" customHeight="1"/>
    <row r="38" ht="16.5" customHeight="1"/>
    <row r="58" ht="16.5" customHeight="1"/>
    <row r="75" ht="16.5" customHeight="1"/>
    <row r="91" ht="16.5" customHeight="1"/>
    <row r="92" ht="16.5" customHeight="1"/>
    <row r="93" ht="16.5" customHeight="1"/>
    <row r="95" ht="16.5" customHeight="1"/>
    <row r="96" ht="16.5" customHeight="1"/>
    <row r="102" ht="16.5" customHeight="1"/>
    <row r="104" ht="13.5" customHeight="1"/>
    <row r="107" ht="16.5" customHeight="1"/>
    <row r="109" ht="16.5" customHeight="1"/>
    <row r="111" ht="16.5" customHeight="1"/>
    <row r="115" ht="16.5" customHeight="1"/>
    <row r="118" ht="16.5" customHeight="1"/>
    <row r="127" ht="16.5" customHeight="1"/>
    <row r="140" ht="16.5" customHeight="1"/>
    <row r="149" ht="15.75" customHeight="1"/>
    <row r="150" ht="15.75" customHeight="1"/>
    <row r="152" ht="16.5" customHeight="1"/>
    <row r="166" ht="16.5" customHeight="1"/>
    <row r="177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8" customHeight="1"/>
    <row r="191" ht="14.25" customHeight="1"/>
    <row r="192" ht="18" customHeight="1"/>
    <row r="193" ht="14.25" customHeight="1"/>
    <row r="194" ht="16.5" customHeight="1"/>
    <row r="200" ht="16.5" customHeight="1"/>
    <row r="208" ht="16.5" customHeight="1"/>
    <row r="220" ht="16.5" customHeight="1"/>
    <row r="230" ht="16.5" customHeight="1"/>
    <row r="232" ht="16.5" customHeight="1"/>
    <row r="251" ht="16.5" customHeight="1"/>
    <row r="273" ht="16.5" customHeight="1"/>
    <row r="274" ht="17.25" customHeight="1"/>
    <row r="275" ht="17.25" customHeight="1"/>
    <row r="290" ht="16.5" customHeight="1"/>
    <row r="304" ht="16.5" customHeight="1"/>
    <row r="305" ht="16.5" customHeight="1"/>
    <row r="307" ht="16.5" customHeight="1"/>
    <row r="308" ht="16.5" customHeight="1"/>
    <row r="311" ht="16.5" customHeight="1"/>
    <row r="312" ht="16.5" customHeight="1"/>
    <row r="320" ht="16.5" customHeight="1"/>
    <row r="321" ht="17.25" customHeight="1"/>
    <row r="322" ht="17.25" customHeight="1"/>
    <row r="338" ht="16.5" customHeight="1"/>
    <row r="349" ht="16.5" customHeight="1"/>
    <row r="350" ht="16.5" customHeight="1"/>
    <row r="352" ht="16.5" customHeight="1"/>
    <row r="353" ht="16.5" customHeight="1"/>
    <row r="357" ht="16.5" customHeight="1"/>
    <row r="363" ht="16.5" customHeight="1"/>
    <row r="374" ht="16.5" customHeight="1"/>
    <row r="393" ht="16.5" customHeight="1"/>
    <row r="394" ht="16.5" customHeight="1"/>
    <row r="405" ht="16.5" customHeight="1"/>
    <row r="408" ht="15" customHeight="1"/>
    <row r="423" ht="16.5" customHeight="1"/>
    <row r="426" ht="15" customHeight="1"/>
    <row r="439" ht="15" customHeight="1"/>
    <row r="441" ht="16.5" customHeight="1"/>
    <row r="444" ht="15" customHeight="1"/>
    <row r="458" ht="16.5" customHeight="1"/>
    <row r="465" ht="16.5" customHeight="1"/>
    <row r="468" ht="16.5" customHeight="1"/>
    <row r="469" ht="16.5" customHeight="1"/>
    <row r="471" ht="16.5" customHeight="1"/>
    <row r="478" ht="16.5" customHeight="1"/>
    <row r="481" ht="16.5" customHeight="1"/>
    <row r="483" ht="16.5" customHeight="1"/>
    <row r="484" ht="16.5" customHeight="1"/>
    <row r="485" ht="16.5" customHeight="1"/>
    <row r="486" ht="16.5" customHeight="1"/>
    <row r="498" ht="16.5" customHeight="1"/>
    <row r="501" ht="16.5" customHeight="1"/>
    <row r="511" ht="16.5" customHeight="1"/>
    <row r="523" ht="16.5" customHeight="1"/>
    <row r="535" spans="14:14" ht="16.5" customHeight="1"/>
    <row r="537" spans="14:14">
      <c r="N537" s="11"/>
    </row>
    <row r="538" spans="14:14">
      <c r="N538" s="12"/>
    </row>
    <row r="539" spans="14:14">
      <c r="N539" s="12"/>
    </row>
    <row r="540" spans="14:14">
      <c r="N540" s="12"/>
    </row>
    <row r="541" spans="14:14">
      <c r="N541" s="13"/>
    </row>
    <row r="542" spans="14:14">
      <c r="N542" s="13"/>
    </row>
    <row r="543" spans="14:14">
      <c r="N543" s="13"/>
    </row>
    <row r="544" spans="14:14">
      <c r="N544" s="13"/>
    </row>
    <row r="545" spans="14:14">
      <c r="N545" s="14"/>
    </row>
    <row r="548" spans="14:14" ht="16.5" customHeight="1"/>
    <row r="549" spans="14:14" ht="16.5" customHeight="1"/>
    <row r="562" ht="16.5" customHeight="1"/>
    <row r="564" ht="16.5" customHeight="1"/>
    <row r="565" ht="16.5" customHeight="1"/>
    <row r="566" ht="16.5" customHeight="1"/>
    <row r="569" ht="16.5" customHeight="1"/>
    <row r="573" ht="16.5" customHeight="1"/>
    <row r="574" ht="16.5" customHeight="1"/>
    <row r="590" ht="16.5" customHeight="1"/>
    <row r="593" ht="16.5" customHeight="1"/>
    <row r="605" ht="15.75" customHeight="1"/>
    <row r="606" ht="15.75" customHeight="1"/>
    <row r="607" ht="15.75" customHeight="1"/>
    <row r="615" ht="16.5" customHeight="1"/>
    <row r="618" ht="16.5" customHeight="1"/>
    <row r="705" ht="16.5" customHeight="1"/>
    <row r="708" ht="16.5" customHeight="1"/>
    <row r="794" ht="16.5" customHeight="1"/>
    <row r="797" ht="16.5" customHeight="1"/>
    <row r="812" ht="15" customHeight="1"/>
    <row r="843" ht="16.5" customHeight="1"/>
    <row r="844" ht="16.5" customHeight="1"/>
    <row r="847" ht="16.5" customHeight="1"/>
    <row r="848" ht="16.5" customHeight="1"/>
    <row r="849" ht="16.5" customHeight="1"/>
    <row r="1000" ht="16.5" customHeight="1"/>
    <row r="1003" ht="16.5" customHeight="1"/>
    <row r="1060" ht="12.75" customHeight="1"/>
    <row r="1083" ht="16.5" customHeight="1"/>
    <row r="1086" ht="16.5" customHeight="1"/>
    <row r="1155" ht="16.5" customHeight="1"/>
    <row r="1236" ht="16.5" customHeight="1"/>
    <row r="1595" spans="1:13">
      <c r="A1595" s="11"/>
      <c r="B1595" s="11"/>
      <c r="C1595" s="34"/>
      <c r="D1595" s="34"/>
      <c r="E1595" s="34"/>
      <c r="F1595" s="34"/>
      <c r="G1595" s="34"/>
      <c r="H1595" s="11"/>
      <c r="I1595" s="11"/>
      <c r="J1595" s="11"/>
      <c r="K1595" s="11"/>
      <c r="L1595" s="11"/>
      <c r="M1595" s="11"/>
    </row>
    <row r="1596" spans="1:13">
      <c r="A1596" s="15"/>
      <c r="B1596" s="15"/>
      <c r="C1596" s="15"/>
      <c r="D1596" s="15"/>
      <c r="E1596" s="15"/>
      <c r="F1596" s="15"/>
      <c r="G1596" s="15"/>
      <c r="H1596" s="15"/>
      <c r="I1596" s="15"/>
      <c r="J1596" s="12"/>
      <c r="K1596" s="15"/>
      <c r="L1596" s="12"/>
      <c r="M1596" s="15"/>
    </row>
    <row r="1597" spans="1:13">
      <c r="A1597" s="15"/>
      <c r="B1597" s="15"/>
      <c r="C1597" s="15"/>
      <c r="D1597" s="15"/>
      <c r="E1597" s="15"/>
      <c r="F1597" s="15"/>
      <c r="G1597" s="15"/>
      <c r="H1597" s="15"/>
      <c r="I1597" s="15"/>
      <c r="J1597" s="12"/>
      <c r="K1597" s="15"/>
      <c r="L1597" s="12"/>
      <c r="M1597" s="15"/>
    </row>
    <row r="1598" spans="1:13">
      <c r="A1598" s="15"/>
      <c r="B1598" s="15"/>
      <c r="C1598" s="15"/>
      <c r="D1598" s="15"/>
      <c r="E1598" s="15"/>
      <c r="F1598" s="15"/>
      <c r="G1598" s="15"/>
      <c r="H1598" s="15"/>
      <c r="I1598" s="15"/>
      <c r="J1598" s="12"/>
      <c r="K1598" s="15"/>
      <c r="L1598" s="12"/>
      <c r="M1598" s="15"/>
    </row>
    <row r="1599" spans="1:13">
      <c r="A1599" s="31"/>
      <c r="B1599" s="32"/>
      <c r="C1599" s="32"/>
      <c r="D1599" s="32"/>
      <c r="E1599" s="32"/>
      <c r="F1599" s="32"/>
      <c r="G1599" s="32"/>
      <c r="H1599" s="32"/>
      <c r="I1599" s="32"/>
      <c r="J1599" s="32"/>
      <c r="K1599" s="32"/>
      <c r="L1599" s="32"/>
      <c r="M1599" s="33"/>
    </row>
    <row r="1600" spans="1:13">
      <c r="A1600" s="31"/>
      <c r="B1600" s="32"/>
      <c r="C1600" s="32"/>
      <c r="D1600" s="32"/>
      <c r="E1600" s="32"/>
      <c r="F1600" s="32"/>
      <c r="G1600" s="32"/>
      <c r="H1600" s="32"/>
      <c r="I1600" s="32"/>
      <c r="J1600" s="32"/>
      <c r="K1600" s="32"/>
      <c r="L1600" s="32"/>
      <c r="M1600" s="33"/>
    </row>
    <row r="1601" spans="1:13">
      <c r="A1601" s="31"/>
      <c r="B1601" s="32"/>
      <c r="C1601" s="32"/>
      <c r="D1601" s="32"/>
      <c r="E1601" s="32"/>
      <c r="F1601" s="32"/>
      <c r="G1601" s="32"/>
      <c r="H1601" s="32"/>
      <c r="I1601" s="32"/>
      <c r="J1601" s="32"/>
      <c r="K1601" s="32"/>
      <c r="L1601" s="32"/>
      <c r="M1601" s="33"/>
    </row>
    <row r="1602" spans="1:13">
      <c r="A1602" s="31"/>
      <c r="B1602" s="32"/>
      <c r="C1602" s="32"/>
      <c r="D1602" s="32"/>
      <c r="E1602" s="32"/>
      <c r="F1602" s="32"/>
      <c r="G1602" s="32"/>
      <c r="H1602" s="32"/>
      <c r="I1602" s="32"/>
      <c r="J1602" s="32"/>
      <c r="K1602" s="32"/>
      <c r="L1602" s="32"/>
      <c r="M1602" s="33"/>
    </row>
    <row r="1603" spans="1:13">
      <c r="A1603" s="31"/>
      <c r="B1603" s="32"/>
      <c r="C1603" s="32"/>
      <c r="D1603" s="32"/>
      <c r="E1603" s="32"/>
      <c r="F1603" s="32"/>
      <c r="G1603" s="32"/>
      <c r="H1603" s="32"/>
      <c r="I1603" s="32"/>
      <c r="J1603" s="32"/>
      <c r="K1603" s="32"/>
      <c r="L1603" s="32"/>
      <c r="M1603" s="33"/>
    </row>
  </sheetData>
  <mergeCells count="38">
    <mergeCell ref="A18:A19"/>
    <mergeCell ref="G11:M11"/>
    <mergeCell ref="A12:F12"/>
    <mergeCell ref="G12:M12"/>
    <mergeCell ref="A15:A17"/>
    <mergeCell ref="B15:B17"/>
    <mergeCell ref="C15:C17"/>
    <mergeCell ref="D15:D17"/>
    <mergeCell ref="E15:E17"/>
    <mergeCell ref="F15:F17"/>
    <mergeCell ref="G15:M15"/>
    <mergeCell ref="G16:M16"/>
    <mergeCell ref="A6:A7"/>
    <mergeCell ref="A8:F8"/>
    <mergeCell ref="A9:F9"/>
    <mergeCell ref="A10:F10"/>
    <mergeCell ref="A11:F11"/>
    <mergeCell ref="F3:F5"/>
    <mergeCell ref="G3:M3"/>
    <mergeCell ref="G4:M4"/>
    <mergeCell ref="A3:A5"/>
    <mergeCell ref="B3:B5"/>
    <mergeCell ref="C3:C5"/>
    <mergeCell ref="D3:D5"/>
    <mergeCell ref="E3:E5"/>
    <mergeCell ref="A24:F24"/>
    <mergeCell ref="G24:M24"/>
    <mergeCell ref="A1602:M1602"/>
    <mergeCell ref="A1600:M1600"/>
    <mergeCell ref="A1603:M1603"/>
    <mergeCell ref="C1595:G1595"/>
    <mergeCell ref="A1601:M1601"/>
    <mergeCell ref="A1599:M1599"/>
    <mergeCell ref="A20:F20"/>
    <mergeCell ref="A21:F21"/>
    <mergeCell ref="A22:F22"/>
    <mergeCell ref="A23:F23"/>
    <mergeCell ref="G23:M23"/>
  </mergeCells>
  <phoneticPr fontId="1" type="noConversion"/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2021-03-30T12:32:52Z</cp:lastPrinted>
  <dcterms:created xsi:type="dcterms:W3CDTF">2018-09-27T06:43:08Z</dcterms:created>
  <dcterms:modified xsi:type="dcterms:W3CDTF">2024-08-21T13:15:54Z</dcterms:modified>
</cp:coreProperties>
</file>