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stbubu-my.sharepoint.com/personal/dyskbrokerski_stbu_pl/Documents/ZUK/GDAŃSKIE WODY/2025/Dokumenty brokerskie/Przetarg/Dokumenty do ogłoszenia/"/>
    </mc:Choice>
  </mc:AlternateContent>
  <xr:revisionPtr revIDLastSave="1038" documentId="13_ncr:1_{8ACDB6FE-9338-4574-93AF-B6ED69D4DEEF}" xr6:coauthVersionLast="47" xr6:coauthVersionMax="47" xr10:uidLastSave="{03165F54-70AE-488E-8F43-DBC9C7E39AE0}"/>
  <bookViews>
    <workbookView xWindow="-108" yWindow="-108" windowWidth="23256" windowHeight="12576" xr2:uid="{00000000-000D-0000-FFFF-FFFF00000000}"/>
  </bookViews>
  <sheets>
    <sheet name="zestawienie pojazdów" sheetId="1" r:id="rId1"/>
  </sheets>
  <definedNames>
    <definedName name="_xlnm._FilterDatabase" localSheetId="0" hidden="1">'zestawienie pojazdów'!$A$11:$Z$70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2" i="1" l="1"/>
  <c r="O41" i="1"/>
  <c r="O40" i="1"/>
  <c r="O39" i="1"/>
  <c r="O34" i="1"/>
  <c r="O32" i="1"/>
  <c r="O33" i="1"/>
  <c r="O31" i="1"/>
  <c r="O30" i="1"/>
  <c r="O29" i="1"/>
  <c r="O28" i="1"/>
  <c r="O27" i="1"/>
  <c r="O26" i="1"/>
  <c r="O25" i="1"/>
  <c r="P26" i="1"/>
</calcChain>
</file>

<file path=xl/sharedStrings.xml><?xml version="1.0" encoding="utf-8"?>
<sst xmlns="http://schemas.openxmlformats.org/spreadsheetml/2006/main" count="933" uniqueCount="293">
  <si>
    <t>NR VIN SERYJNY</t>
  </si>
  <si>
    <t>ROK PRODUKCJI</t>
  </si>
  <si>
    <t>DATA I REJESTRACJI</t>
  </si>
  <si>
    <t>MARKA</t>
  </si>
  <si>
    <t>MODEL</t>
  </si>
  <si>
    <t>DMC (kg)</t>
  </si>
  <si>
    <t>LICZBA MIEJSC</t>
  </si>
  <si>
    <t>MOC SILNIKA (kW)</t>
  </si>
  <si>
    <t>LP.</t>
  </si>
  <si>
    <t>ŁADOWNOŚĆ (kg)</t>
  </si>
  <si>
    <t>RODZAJ POJAZDU</t>
  </si>
  <si>
    <t>POJEMNOŚĆ SILNIKA (ccm)</t>
  </si>
  <si>
    <r>
      <t>SPRAWDZONE BEZPIECZEŃSTWO |</t>
    </r>
    <r>
      <rPr>
        <sz val="8"/>
        <color theme="1"/>
        <rFont val="Ubuntu Light"/>
        <family val="2"/>
        <charset val="238"/>
      </rPr>
      <t xml:space="preserve"> </t>
    </r>
    <r>
      <rPr>
        <sz val="10"/>
        <color theme="1"/>
        <rFont val="Ubuntu Light"/>
        <family val="2"/>
        <charset val="238"/>
      </rPr>
      <t xml:space="preserve"> </t>
    </r>
    <r>
      <rPr>
        <sz val="10"/>
        <color rgb="FF043E71"/>
        <rFont val="Ubuntu Medium"/>
        <family val="2"/>
        <charset val="238"/>
      </rPr>
      <t>www.stbu.pl</t>
    </r>
  </si>
  <si>
    <t>1.</t>
  </si>
  <si>
    <t>NAZWA</t>
  </si>
  <si>
    <t>ZESTAWIENIE INFORMACJI O FLOCIE FIRMY</t>
  </si>
  <si>
    <t>WARIANT ASS</t>
  </si>
  <si>
    <t>Sposób wyceny</t>
  </si>
  <si>
    <t>Faktura</t>
  </si>
  <si>
    <t>InfoEkspert</t>
  </si>
  <si>
    <t>Podana-Klient</t>
  </si>
  <si>
    <t>netto</t>
  </si>
  <si>
    <t xml:space="preserve">TYP WARTOŚCI </t>
  </si>
  <si>
    <t>osobowy</t>
  </si>
  <si>
    <t>ciężarowy</t>
  </si>
  <si>
    <t>GD3894X</t>
  </si>
  <si>
    <t>GD119CJ</t>
  </si>
  <si>
    <t>GD8745P</t>
  </si>
  <si>
    <t>GNX8065</t>
  </si>
  <si>
    <t>GD325EK</t>
  </si>
  <si>
    <t>GD670JM</t>
  </si>
  <si>
    <t>GD671JM</t>
  </si>
  <si>
    <t>GD672JM</t>
  </si>
  <si>
    <t>GD673JM</t>
  </si>
  <si>
    <t>GD674JM</t>
  </si>
  <si>
    <t>GD675JM</t>
  </si>
  <si>
    <t>GD974JT</t>
  </si>
  <si>
    <t>GD745MF</t>
  </si>
  <si>
    <t>GD743MF</t>
  </si>
  <si>
    <t>GD225JU</t>
  </si>
  <si>
    <t>GD229JU</t>
  </si>
  <si>
    <t>GD236PP</t>
  </si>
  <si>
    <t>GD237PP</t>
  </si>
  <si>
    <t>GD238PP</t>
  </si>
  <si>
    <t>GD239PP</t>
  </si>
  <si>
    <t>GD240PP</t>
  </si>
  <si>
    <t xml:space="preserve">przyczepa specjalna </t>
  </si>
  <si>
    <t>przyczepa lekka</t>
  </si>
  <si>
    <t>skrzynia</t>
  </si>
  <si>
    <t>1,6 GDI L2 WD</t>
  </si>
  <si>
    <t>1,2 TSI ELEGANCE</t>
  </si>
  <si>
    <t>1,0 AMBITION</t>
  </si>
  <si>
    <t>GD5227X</t>
  </si>
  <si>
    <t>SVA100R12BD000050</t>
  </si>
  <si>
    <t>VF3YCBMFC11868284</t>
  </si>
  <si>
    <t>SUC060A0F7006655</t>
  </si>
  <si>
    <t>GNX8063</t>
  </si>
  <si>
    <t>SWN520000W0010771</t>
  </si>
  <si>
    <t>SWN520000W0010762</t>
  </si>
  <si>
    <t>WMA26SZZ5CM584562</t>
  </si>
  <si>
    <t>W0LVSV6Y4FB07023D</t>
  </si>
  <si>
    <t>W0LVSV6Y4FB069630</t>
  </si>
  <si>
    <t>W0LVSV6Y4FB069635</t>
  </si>
  <si>
    <t>W0LVSU4S2FB069847</t>
  </si>
  <si>
    <t>W0LVSU4S2FB069562</t>
  </si>
  <si>
    <t>W0LVSU4S2FB069604</t>
  </si>
  <si>
    <t>U5YPC814AFL658461</t>
  </si>
  <si>
    <t>U5YPH814AGL148538</t>
  </si>
  <si>
    <t>TMBEN6NHF4548887</t>
  </si>
  <si>
    <t>TMBEN6NH6F4548952</t>
  </si>
  <si>
    <t>TMBZZZAAZJD616034</t>
  </si>
  <si>
    <t>TMBZZZAAZJD617079</t>
  </si>
  <si>
    <t>TMBZZZAAZJD615701</t>
  </si>
  <si>
    <t>TMBZZZAAZJD617110</t>
  </si>
  <si>
    <t>TMBZZZAAZJD616745</t>
  </si>
  <si>
    <t>SWNB7500C0058596</t>
  </si>
  <si>
    <t>F8065</t>
  </si>
  <si>
    <t>U5YPH814AGL148562</t>
  </si>
  <si>
    <t>netto + 50% vat</t>
  </si>
  <si>
    <t>GD587EX</t>
  </si>
  <si>
    <t>SUCE1ASA4J1011990</t>
  </si>
  <si>
    <t>GD588EX</t>
  </si>
  <si>
    <t>GD589EX</t>
  </si>
  <si>
    <t>SUCE1ASA4J1011989</t>
  </si>
  <si>
    <t>SUCE1ASA4H1010913</t>
  </si>
  <si>
    <t>520B7519</t>
  </si>
  <si>
    <t>xxx</t>
  </si>
  <si>
    <t>GD068SF</t>
  </si>
  <si>
    <t>WV1ZZZSYZJ9034025</t>
  </si>
  <si>
    <t>2.</t>
  </si>
  <si>
    <t>3.</t>
  </si>
  <si>
    <t>4.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</si>
  <si>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</si>
  <si>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</si>
  <si>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</si>
  <si>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</si>
  <si>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</si>
  <si>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</si>
  <si>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</si>
  <si>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</si>
  <si>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</si>
  <si>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</si>
  <si>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</si>
  <si>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</si>
  <si>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</si>
  <si>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21.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</si>
  <si>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</si>
  <si>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</si>
  <si>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</si>
  <si>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</si>
  <si>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</si>
  <si>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</si>
  <si>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</si>
  <si>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</si>
  <si>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</si>
  <si>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</si>
  <si>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</si>
  <si>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</si>
  <si>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</si>
  <si>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</si>
  <si>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GD873TV</t>
  </si>
  <si>
    <t>WBY8P210507E35355</t>
  </si>
  <si>
    <t>GD874TV</t>
  </si>
  <si>
    <t>WBY8P210807E35351</t>
  </si>
  <si>
    <t>GD875TV</t>
  </si>
  <si>
    <t>WBY8P210507E40359</t>
  </si>
  <si>
    <t>WBY8P210107E40357</t>
  </si>
  <si>
    <t>37.</t>
  </si>
  <si>
    <t>38.</t>
  </si>
  <si>
    <t>39.</t>
  </si>
  <si>
    <t>40.</t>
  </si>
  <si>
    <t>GD876TV</t>
  </si>
  <si>
    <t>OC</t>
  </si>
  <si>
    <t>GD889VX</t>
  </si>
  <si>
    <t>SUCE1ASA4M1016067</t>
  </si>
  <si>
    <t>z zabudową</t>
  </si>
  <si>
    <t>W 600</t>
  </si>
  <si>
    <t>Skorpion 120</t>
  </si>
  <si>
    <t xml:space="preserve"> rębak</t>
  </si>
  <si>
    <t>BMW</t>
  </si>
  <si>
    <t xml:space="preserve"> I3 </t>
  </si>
  <si>
    <t>żuraw HDS</t>
  </si>
  <si>
    <t xml:space="preserve">OC, ASS </t>
  </si>
  <si>
    <t>OC, AC, NNW</t>
  </si>
  <si>
    <t>GD926RM</t>
  </si>
  <si>
    <t>41.</t>
  </si>
  <si>
    <t>42.</t>
  </si>
  <si>
    <t>43.</t>
  </si>
  <si>
    <t>44.</t>
  </si>
  <si>
    <t>45.</t>
  </si>
  <si>
    <t>46.</t>
  </si>
  <si>
    <t>ZCFCD35AXJ5227830</t>
  </si>
  <si>
    <t>ZCFCD35AXJ5228458</t>
  </si>
  <si>
    <t>IVECO</t>
  </si>
  <si>
    <t>35C/MR</t>
  </si>
  <si>
    <t>GD925RM</t>
  </si>
  <si>
    <t>GD924RM</t>
  </si>
  <si>
    <t>skrzynia ładunkowa i hydrauliczny dźwig samochodowy</t>
  </si>
  <si>
    <t>skrzyniowa z zabudową typu wywrotka</t>
  </si>
  <si>
    <t>GD923RM</t>
  </si>
  <si>
    <t>ZCFCD35A8J5228460</t>
  </si>
  <si>
    <t>ZCFCD35A3J5227541</t>
  </si>
  <si>
    <t>ZCFCD35A1J5227540</t>
  </si>
  <si>
    <t>ZCFCD35A3J5228124</t>
  </si>
  <si>
    <t>47.</t>
  </si>
  <si>
    <t>ZCFCD35A3J5227829</t>
  </si>
  <si>
    <t>ZCFCD35A1J5228123</t>
  </si>
  <si>
    <t>ZCFCD35A1J5228459</t>
  </si>
  <si>
    <t>GD3H723</t>
  </si>
  <si>
    <t>48.</t>
  </si>
  <si>
    <t>W1T96302110637703</t>
  </si>
  <si>
    <t>MERCEDES BENZ</t>
  </si>
  <si>
    <t>ACTROS 2548 L</t>
  </si>
  <si>
    <t>specjalny z systemem odzysku wody</t>
  </si>
  <si>
    <t>specjalny do czyszczenia kanalizacji</t>
  </si>
  <si>
    <t>49.</t>
  </si>
  <si>
    <t>GD1X844</t>
  </si>
  <si>
    <t>SW0TT00000S003600</t>
  </si>
  <si>
    <t>THOMAS</t>
  </si>
  <si>
    <t>przyczepa podłodziowa</t>
  </si>
  <si>
    <t>TT0</t>
  </si>
  <si>
    <t>GD2H938</t>
  </si>
  <si>
    <t>50.</t>
  </si>
  <si>
    <t>RENAULT</t>
  </si>
  <si>
    <t>VF644AHH000001934</t>
  </si>
  <si>
    <t>MIDLUM 280.18 4x2</t>
  </si>
  <si>
    <t>TAK</t>
  </si>
  <si>
    <t>GD928RM</t>
  </si>
  <si>
    <t>GD929RM</t>
  </si>
  <si>
    <t>GD930RM</t>
  </si>
  <si>
    <t>GD931RM</t>
  </si>
  <si>
    <t>GD927RM</t>
  </si>
  <si>
    <t>OC, AC</t>
  </si>
  <si>
    <t>GDAŃSKIE WODY SP. Z O.O 80-614 GDAŃSK 
KACZEŃCE 31</t>
  </si>
  <si>
    <t>NIP: 5830010823
REGON: 190275057</t>
  </si>
  <si>
    <t>GD8M841</t>
  </si>
  <si>
    <t>WMA10VUZ1R9021087</t>
  </si>
  <si>
    <t>MAN</t>
  </si>
  <si>
    <t>TGE 3.180 4X2F SB</t>
  </si>
  <si>
    <t>51.</t>
  </si>
  <si>
    <t>52.</t>
  </si>
  <si>
    <t>GD8M842</t>
  </si>
  <si>
    <t>WMA10VUZ8R9018980</t>
  </si>
  <si>
    <t>GD1R915</t>
  </si>
  <si>
    <t>VR3EMZKU5RJ838092</t>
  </si>
  <si>
    <t>PEUGEOT</t>
  </si>
  <si>
    <t>E-RIFTER</t>
  </si>
  <si>
    <t>53.</t>
  </si>
  <si>
    <t>54.</t>
  </si>
  <si>
    <t>55.</t>
  </si>
  <si>
    <t>GD1R936</t>
  </si>
  <si>
    <t>VR3EMZKU1RJ836145</t>
  </si>
  <si>
    <t xml:space="preserve"> VR3EMZKU1RJ813707</t>
  </si>
  <si>
    <t>GD1R919</t>
  </si>
  <si>
    <t>56.</t>
  </si>
  <si>
    <t>b/n</t>
  </si>
  <si>
    <t>H3,5FT</t>
  </si>
  <si>
    <t>P177B05221R</t>
  </si>
  <si>
    <t>GD6S715</t>
  </si>
  <si>
    <t>LC0CE4CB4P0541345</t>
  </si>
  <si>
    <t>BYD</t>
  </si>
  <si>
    <t>DOLPHIN EM2E</t>
  </si>
  <si>
    <t>57.</t>
  </si>
  <si>
    <t>netto+50% vat</t>
  </si>
  <si>
    <t>58.</t>
  </si>
  <si>
    <t>GD6S719</t>
  </si>
  <si>
    <t>LC0CE4CB2P0538458</t>
  </si>
  <si>
    <t>59.</t>
  </si>
  <si>
    <t>GD6S717</t>
  </si>
  <si>
    <t>LC0CE4CB9P0541342</t>
  </si>
  <si>
    <t>GD6S716</t>
  </si>
  <si>
    <t>LC0CE4CBXP0541365</t>
  </si>
  <si>
    <t>GD6S702</t>
  </si>
  <si>
    <t>LC0CE4CB5P0541340</t>
  </si>
  <si>
    <t>GD8R012</t>
  </si>
  <si>
    <t>VR3UKZKW6RJ989185</t>
  </si>
  <si>
    <t>E-2008 ALLURE</t>
  </si>
  <si>
    <t>GD8R025</t>
  </si>
  <si>
    <t>KNACR811FR5111712</t>
  </si>
  <si>
    <t>KIA</t>
  </si>
  <si>
    <t>NIRO kombi</t>
  </si>
  <si>
    <t>WARTOŚĆ 2025</t>
  </si>
  <si>
    <t>PNT76418</t>
  </si>
  <si>
    <t>W1V9106331P212317</t>
  </si>
  <si>
    <t>specjalny laboratorium techniczne</t>
  </si>
  <si>
    <t>GD616TC</t>
  </si>
  <si>
    <t>WDB96420310315251</t>
  </si>
  <si>
    <t>suma ubiegłoroczna</t>
  </si>
  <si>
    <t>Europejski Fundusz Leasingowy  SA WE Wrocławiu II Oddział w Gdańsku, ul. Grunwaldzka 409, 80-309, regon: 93098630800745</t>
  </si>
  <si>
    <t>Europejski Fundusz Leasingowy Spółka Akcyjna, Stary Folwark 6B, 64-361 Stary Folwark, regon 93098630800634</t>
  </si>
  <si>
    <t>elektryczny</t>
  </si>
  <si>
    <t xml:space="preserve">SPRINTER </t>
  </si>
  <si>
    <t xml:space="preserve">HYSTER </t>
  </si>
  <si>
    <t xml:space="preserve">SPORTAGE </t>
  </si>
  <si>
    <t>NIEWIADÓW</t>
  </si>
  <si>
    <t xml:space="preserve">OPEL </t>
  </si>
  <si>
    <t xml:space="preserve">MOVANO </t>
  </si>
  <si>
    <t xml:space="preserve"> BOXER 335</t>
  </si>
  <si>
    <t xml:space="preserve">SKODA  </t>
  </si>
  <si>
    <t>RAPID</t>
  </si>
  <si>
    <t>SKODA</t>
  </si>
  <si>
    <t xml:space="preserve">RAPID </t>
  </si>
  <si>
    <t xml:space="preserve">CITYGO </t>
  </si>
  <si>
    <t xml:space="preserve">TEKNAMOTOR </t>
  </si>
  <si>
    <t xml:space="preserve">VOLKSWAGEN </t>
  </si>
  <si>
    <t xml:space="preserve">CRAFTER </t>
  </si>
  <si>
    <t xml:space="preserve">WIOLA </t>
  </si>
  <si>
    <t>PKO Leasing SA Oddział w Gdańsku, ul. Okopowa 3, 80-819 Gdańśk, regon 47219176700103</t>
  </si>
  <si>
    <t>PEKAO Leasing Sp. z o.o.w  Warszawie, Oddział w Gdańsku, ul. Garncarska 23, 80-894 Gdańsk, regon: 43056012800085</t>
  </si>
  <si>
    <t>Podana-Leasing</t>
  </si>
  <si>
    <t>Wycena ZU</t>
  </si>
  <si>
    <t>DO</t>
  </si>
  <si>
    <t>OD</t>
  </si>
  <si>
    <t xml:space="preserve">ZAKRES UBEZPIECZENIA </t>
  </si>
  <si>
    <t xml:space="preserve">AROCS 1833 </t>
  </si>
  <si>
    <t>WYPOSAŻENIE / WERSJA</t>
  </si>
  <si>
    <t>wolnobieżny</t>
  </si>
  <si>
    <t>NUMER REJESTRACYJNY</t>
  </si>
  <si>
    <t>5.</t>
  </si>
  <si>
    <t>19.</t>
  </si>
  <si>
    <t>20.</t>
  </si>
  <si>
    <t>22.</t>
  </si>
  <si>
    <t>OKRES UBEZPIECZENIA OC</t>
  </si>
  <si>
    <t>OKRES UBEZPIECZENIA AC</t>
  </si>
  <si>
    <t>UBEZPIECZAJĄCY</t>
  </si>
  <si>
    <t>WŁAŚCICIEL (UBEZPIECZONY)</t>
  </si>
  <si>
    <t>Gdańskie Wody  Sp. z o.o., ul. Kaczeńce 31, 80-614 Gdańsk</t>
  </si>
  <si>
    <t>SZYBY - SUMA UBEZPIECZENIA 5 000 zł</t>
  </si>
  <si>
    <t>Podstawowy</t>
  </si>
  <si>
    <t>OC, AC + klauzula door to door, NNW, ASS ,SZYBY</t>
  </si>
  <si>
    <t xml:space="preserve">OC, AC, NNW, ASS, SZYBY </t>
  </si>
  <si>
    <t>Rozszerzony z limitem na holowanie 150 km</t>
  </si>
  <si>
    <t>Rozszerzony z limitem na holowanie 1000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</si>
</sst>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yyyy/mm/dd;@"/>
    <numFmt numFmtId="165" formatCode="#,##0.00\ &quot;zł&quot;"/>
    <numFmt numFmtId="166" formatCode="#,##0.00\ &quot;zł&quot;;[Red]#,##0.00\ &quot;zł&quot;"/>
    <numFmt numFmtId="167" formatCode="yyyy\-mm\-dd;@"/>
  </numFmts>
  <fonts count="24" x14ac:knownFonts="1">
    <font>
      <sz val="11"/>
      <color theme="1"/>
      <name val="Calibri"/>
      <family val="2"/>
      <charset val="238"/>
      <scheme val="minor"/>
    </font>
    <font>
      <sz val="10"/>
      <color theme="1"/>
      <name val="Ubuntu Light"/>
      <family val="2"/>
      <charset val="238"/>
    </font>
    <font>
      <sz val="8"/>
      <color rgb="FFFF585D"/>
      <name val="Ubuntu Light"/>
      <family val="2"/>
      <charset val="238"/>
    </font>
    <font>
      <sz val="8"/>
      <color theme="1"/>
      <name val="Ubuntu Light"/>
      <family val="2"/>
      <charset val="238"/>
    </font>
    <font>
      <sz val="10"/>
      <color rgb="FF043E71"/>
      <name val="Ubuntu Medium"/>
      <family val="2"/>
      <charset val="238"/>
    </font>
    <font>
      <sz val="11"/>
      <color theme="1"/>
      <name val="Ubuntu Light"/>
      <family val="2"/>
      <charset val="238"/>
    </font>
    <font>
      <sz val="11"/>
      <color rgb="FF00205B"/>
      <name val="Ubuntu Light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0"/>
      <name val="Albert Sans"/>
      <charset val="238"/>
    </font>
    <font>
      <sz val="10"/>
      <color rgb="FF00205B"/>
      <name val="Albert Sans"/>
      <charset val="238"/>
    </font>
    <font>
      <sz val="11"/>
      <color theme="1"/>
      <name val="Albert Sans"/>
      <charset val="238"/>
    </font>
    <font>
      <b/>
      <sz val="11"/>
      <name val="Albert Sans"/>
      <charset val="238"/>
    </font>
    <font>
      <sz val="11"/>
      <name val="Albert Sans"/>
      <charset val="238"/>
    </font>
    <font>
      <b/>
      <sz val="11"/>
      <color theme="1"/>
      <name val="Albert Sans"/>
      <charset val="238"/>
    </font>
    <font>
      <b/>
      <sz val="16"/>
      <color rgb="FF00205B"/>
      <name val="Albert Sans"/>
      <charset val="238"/>
    </font>
    <font>
      <b/>
      <sz val="10"/>
      <color rgb="FF00205B"/>
      <name val="Albert Sans"/>
      <charset val="238"/>
    </font>
    <font>
      <sz val="16"/>
      <color rgb="FF00205B"/>
      <name val="Albert Sans"/>
      <charset val="238"/>
    </font>
    <font>
      <b/>
      <sz val="12"/>
      <color rgb="FF00205B"/>
      <name val="Albert Sans"/>
      <charset val="238"/>
    </font>
    <font>
      <sz val="11"/>
      <color rgb="FF00205B"/>
      <name val="Albert Sans"/>
      <charset val="238"/>
    </font>
    <font>
      <sz val="12"/>
      <color rgb="FF00205B"/>
      <name val="Albert Sans"/>
      <charset val="238"/>
    </font>
  </fonts>
  <fills count="7">
    <fill>
      <patternFill patternType="none"/>
    </fill>
    <fill>
      <patternFill patternType="gray125"/>
    </fill>
    <fill>
      <patternFill patternType="solid">
        <fgColor rgb="FF00205B"/>
        <bgColor indexed="64"/>
      </patternFill>
    </fill>
    <fill>
      <patternFill patternType="solid">
        <fgColor rgb="FFFF585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rgb="FF00205B"/>
      </left>
      <right style="medium">
        <color rgb="FF00205B"/>
      </right>
      <top style="medium">
        <color rgb="FF00205B"/>
      </top>
      <bottom style="medium">
        <color rgb="FF00205B"/>
      </bottom>
      <diagonal/>
    </border>
    <border>
      <left style="thin">
        <color rgb="FF00205B"/>
      </left>
      <right style="thin">
        <color rgb="FF00205B"/>
      </right>
      <top style="thin">
        <color rgb="FF00205B"/>
      </top>
      <bottom style="thin">
        <color rgb="FF00205B"/>
      </bottom>
      <diagonal/>
    </border>
    <border>
      <left/>
      <right style="thin">
        <color rgb="FF00205B"/>
      </right>
      <top style="thin">
        <color rgb="FF00205B"/>
      </top>
      <bottom style="thin">
        <color rgb="FF00205B"/>
      </bottom>
      <diagonal/>
    </border>
    <border>
      <left style="thin">
        <color rgb="FF00205B"/>
      </left>
      <right/>
      <top style="thin">
        <color rgb="FF00205B"/>
      </top>
      <bottom style="thin">
        <color rgb="FF00205B"/>
      </bottom>
      <diagonal/>
    </border>
    <border>
      <left/>
      <right/>
      <top style="thin">
        <color rgb="FF00205B"/>
      </top>
      <bottom style="thin">
        <color rgb="FF00205B"/>
      </bottom>
      <diagonal/>
    </border>
    <border>
      <left style="thin">
        <color rgb="FF00205B"/>
      </left>
      <right/>
      <top style="thin">
        <color rgb="FF00205B"/>
      </top>
      <bottom/>
      <diagonal/>
    </border>
    <border>
      <left style="thin">
        <color rgb="FF00205B"/>
      </left>
      <right/>
      <top/>
      <bottom style="thin">
        <color rgb="FF00205B"/>
      </bottom>
      <diagonal/>
    </border>
    <border>
      <left/>
      <right style="thin">
        <color rgb="FF00205B"/>
      </right>
      <top/>
      <bottom style="thin">
        <color rgb="FF00205B"/>
      </bottom>
      <diagonal/>
    </border>
    <border>
      <left style="thin">
        <color rgb="FF00205B"/>
      </left>
      <right style="thin">
        <color rgb="FF00205B"/>
      </right>
      <top style="thin">
        <color rgb="FF00205B"/>
      </top>
      <bottom/>
      <diagonal/>
    </border>
    <border>
      <left style="thin">
        <color rgb="FF00205B"/>
      </left>
      <right style="thin">
        <color rgb="FF00205B"/>
      </right>
      <top/>
      <bottom style="thin">
        <color rgb="FF00205B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205B"/>
      </right>
      <top/>
      <bottom/>
      <diagonal/>
    </border>
    <border>
      <left style="medium">
        <color rgb="FF00205B"/>
      </left>
      <right/>
      <top style="medium">
        <color rgb="FF00205B"/>
      </top>
      <bottom/>
      <diagonal/>
    </border>
    <border>
      <left/>
      <right style="medium">
        <color rgb="FF00205B"/>
      </right>
      <top style="medium">
        <color rgb="FF00205B"/>
      </top>
      <bottom/>
      <diagonal/>
    </border>
    <border>
      <left style="medium">
        <color rgb="FF00205B"/>
      </left>
      <right/>
      <top/>
      <bottom style="medium">
        <color rgb="FF00205B"/>
      </bottom>
      <diagonal/>
    </border>
    <border>
      <left/>
      <right style="medium">
        <color rgb="FF00205B"/>
      </right>
      <top/>
      <bottom style="medium">
        <color rgb="FF00205B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120">
    <xf numFmtId="0" fontId="0" fillId="0" borderId="0" xfId="0"/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6" borderId="0" xfId="0" applyFill="1"/>
    <xf numFmtId="0" fontId="0" fillId="0" borderId="0" xfId="0" applyAlignment="1">
      <alignment horizontal="center" vertical="center" wrapText="1"/>
    </xf>
    <xf numFmtId="0" fontId="8" fillId="6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left" vertical="center"/>
    </xf>
    <xf numFmtId="0" fontId="2" fillId="6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1" fillId="0" borderId="0" xfId="0" applyFont="1"/>
    <xf numFmtId="165" fontId="11" fillId="0" borderId="0" xfId="0" applyNumberFormat="1" applyFont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1" fontId="14" fillId="6" borderId="2" xfId="0" applyNumberFormat="1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6" fillId="6" borderId="11" xfId="0" applyFont="1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center" wrapText="1"/>
    </xf>
    <xf numFmtId="164" fontId="16" fillId="6" borderId="11" xfId="0" applyNumberFormat="1" applyFont="1" applyFill="1" applyBorder="1" applyAlignment="1">
      <alignment horizontal="center" vertical="center" wrapText="1"/>
    </xf>
    <xf numFmtId="165" fontId="16" fillId="6" borderId="14" xfId="0" applyNumberFormat="1" applyFont="1" applyFill="1" applyBorder="1" applyAlignment="1">
      <alignment horizontal="center" vertical="center" wrapText="1"/>
    </xf>
    <xf numFmtId="167" fontId="14" fillId="6" borderId="2" xfId="0" applyNumberFormat="1" applyFont="1" applyFill="1" applyBorder="1" applyAlignment="1">
      <alignment horizontal="center" vertical="center" wrapText="1"/>
    </xf>
    <xf numFmtId="0" fontId="14" fillId="6" borderId="5" xfId="0" applyFont="1" applyFill="1" applyBorder="1" applyAlignment="1">
      <alignment horizontal="center" vertical="center" wrapText="1"/>
    </xf>
    <xf numFmtId="0" fontId="14" fillId="6" borderId="11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6" fillId="6" borderId="13" xfId="0" applyFont="1" applyFill="1" applyBorder="1" applyAlignment="1">
      <alignment horizontal="center" vertical="center" wrapText="1"/>
    </xf>
    <xf numFmtId="164" fontId="16" fillId="6" borderId="13" xfId="0" applyNumberFormat="1" applyFont="1" applyFill="1" applyBorder="1" applyAlignment="1">
      <alignment horizontal="center" vertical="center" wrapText="1"/>
    </xf>
    <xf numFmtId="165" fontId="16" fillId="6" borderId="15" xfId="0" applyNumberFormat="1" applyFont="1" applyFill="1" applyBorder="1" applyAlignment="1">
      <alignment horizontal="center" vertical="center" wrapText="1"/>
    </xf>
    <xf numFmtId="165" fontId="16" fillId="6" borderId="13" xfId="0" applyNumberFormat="1" applyFont="1" applyFill="1" applyBorder="1" applyAlignment="1">
      <alignment horizontal="center" vertical="center" wrapText="1"/>
    </xf>
    <xf numFmtId="165" fontId="16" fillId="6" borderId="11" xfId="0" applyNumberFormat="1" applyFont="1" applyFill="1" applyBorder="1" applyAlignment="1">
      <alignment horizontal="center" vertical="center" wrapText="1"/>
    </xf>
    <xf numFmtId="14" fontId="16" fillId="6" borderId="11" xfId="0" applyNumberFormat="1" applyFont="1" applyFill="1" applyBorder="1" applyAlignment="1">
      <alignment horizontal="center" vertical="center" wrapText="1"/>
    </xf>
    <xf numFmtId="8" fontId="16" fillId="6" borderId="16" xfId="0" applyNumberFormat="1" applyFont="1" applyFill="1" applyBorder="1" applyAlignment="1">
      <alignment horizontal="center" vertical="center" wrapText="1"/>
    </xf>
    <xf numFmtId="0" fontId="15" fillId="6" borderId="11" xfId="0" applyFont="1" applyFill="1" applyBorder="1" applyAlignment="1">
      <alignment horizontal="center" vertical="center" wrapText="1"/>
    </xf>
    <xf numFmtId="166" fontId="16" fillId="6" borderId="14" xfId="0" applyNumberFormat="1" applyFont="1" applyFill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center" vertical="center" wrapText="1"/>
    </xf>
    <xf numFmtId="165" fontId="16" fillId="6" borderId="14" xfId="1" applyNumberFormat="1" applyFont="1" applyFill="1" applyBorder="1" applyAlignment="1">
      <alignment horizontal="center" vertical="center" wrapText="1"/>
    </xf>
    <xf numFmtId="0" fontId="14" fillId="6" borderId="9" xfId="0" applyFont="1" applyFill="1" applyBorder="1" applyAlignment="1">
      <alignment horizontal="center" vertical="center" wrapText="1"/>
    </xf>
    <xf numFmtId="14" fontId="16" fillId="6" borderId="13" xfId="0" applyNumberFormat="1" applyFont="1" applyFill="1" applyBorder="1" applyAlignment="1">
      <alignment horizontal="center" vertical="center" wrapText="1"/>
    </xf>
    <xf numFmtId="14" fontId="14" fillId="6" borderId="11" xfId="0" applyNumberFormat="1" applyFont="1" applyFill="1" applyBorder="1" applyAlignment="1">
      <alignment horizontal="center" vertical="center" wrapText="1"/>
    </xf>
    <xf numFmtId="165" fontId="14" fillId="6" borderId="14" xfId="1" applyNumberFormat="1" applyFont="1" applyFill="1" applyBorder="1" applyAlignment="1">
      <alignment horizontal="center" vertical="center" wrapText="1"/>
    </xf>
    <xf numFmtId="0" fontId="14" fillId="6" borderId="14" xfId="0" applyFont="1" applyFill="1" applyBorder="1" applyAlignment="1">
      <alignment horizontal="center" vertical="center" wrapText="1"/>
    </xf>
    <xf numFmtId="165" fontId="14" fillId="6" borderId="14" xfId="0" applyNumberFormat="1" applyFont="1" applyFill="1" applyBorder="1" applyAlignment="1">
      <alignment horizontal="center" vertical="center" wrapText="1"/>
    </xf>
    <xf numFmtId="165" fontId="14" fillId="6" borderId="11" xfId="0" applyNumberFormat="1" applyFont="1" applyFill="1" applyBorder="1" applyAlignment="1">
      <alignment horizontal="center" vertical="center" wrapText="1"/>
    </xf>
    <xf numFmtId="167" fontId="14" fillId="6" borderId="11" xfId="0" applyNumberFormat="1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/>
    </xf>
    <xf numFmtId="14" fontId="14" fillId="0" borderId="11" xfId="0" applyNumberFormat="1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 wrapText="1"/>
    </xf>
    <xf numFmtId="0" fontId="14" fillId="6" borderId="19" xfId="0" applyFont="1" applyFill="1" applyBorder="1" applyAlignment="1">
      <alignment horizontal="center" vertical="center" wrapText="1"/>
    </xf>
    <xf numFmtId="0" fontId="15" fillId="6" borderId="13" xfId="0" applyFont="1" applyFill="1" applyBorder="1" applyAlignment="1">
      <alignment horizontal="center" vertical="center" wrapText="1"/>
    </xf>
    <xf numFmtId="0" fontId="14" fillId="6" borderId="13" xfId="0" applyFont="1" applyFill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/>
    </xf>
    <xf numFmtId="14" fontId="14" fillId="0" borderId="13" xfId="0" applyNumberFormat="1" applyFont="1" applyBorder="1" applyAlignment="1">
      <alignment horizontal="center" vertical="center"/>
    </xf>
    <xf numFmtId="0" fontId="14" fillId="6" borderId="15" xfId="0" applyFont="1" applyFill="1" applyBorder="1" applyAlignment="1">
      <alignment horizontal="center" vertical="center" wrapText="1"/>
    </xf>
    <xf numFmtId="14" fontId="14" fillId="6" borderId="11" xfId="0" applyNumberFormat="1" applyFont="1" applyFill="1" applyBorder="1" applyAlignment="1">
      <alignment horizontal="center" vertical="center"/>
    </xf>
    <xf numFmtId="0" fontId="15" fillId="6" borderId="12" xfId="0" applyFont="1" applyFill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/>
    </xf>
    <xf numFmtId="0" fontId="14" fillId="6" borderId="12" xfId="0" applyFont="1" applyFill="1" applyBorder="1" applyAlignment="1">
      <alignment horizontal="center" vertical="center" wrapText="1"/>
    </xf>
    <xf numFmtId="14" fontId="14" fillId="0" borderId="12" xfId="0" applyNumberFormat="1" applyFont="1" applyBorder="1" applyAlignment="1">
      <alignment horizontal="center" vertical="center"/>
    </xf>
    <xf numFmtId="0" fontId="14" fillId="6" borderId="11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4" fillId="6" borderId="12" xfId="0" applyFont="1" applyFill="1" applyBorder="1" applyAlignment="1">
      <alignment horizontal="center" vertical="center"/>
    </xf>
    <xf numFmtId="0" fontId="15" fillId="6" borderId="19" xfId="0" applyFont="1" applyFill="1" applyBorder="1" applyAlignment="1">
      <alignment horizontal="center" vertical="center" wrapText="1"/>
    </xf>
    <xf numFmtId="14" fontId="14" fillId="0" borderId="11" xfId="0" applyNumberFormat="1" applyFont="1" applyBorder="1" applyAlignment="1">
      <alignment horizontal="center" vertical="center" wrapText="1"/>
    </xf>
    <xf numFmtId="165" fontId="14" fillId="0" borderId="11" xfId="0" applyNumberFormat="1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8" fillId="6" borderId="0" xfId="0" applyFont="1" applyFill="1" applyAlignment="1">
      <alignment vertical="center"/>
    </xf>
    <xf numFmtId="0" fontId="18" fillId="0" borderId="0" xfId="0" applyFont="1" applyAlignment="1">
      <alignment vertical="center"/>
    </xf>
    <xf numFmtId="0" fontId="7" fillId="6" borderId="0" xfId="0" applyFont="1" applyFill="1" applyAlignment="1">
      <alignment horizontal="center" vertical="center" wrapText="1"/>
    </xf>
    <xf numFmtId="8" fontId="16" fillId="6" borderId="14" xfId="1" applyNumberFormat="1" applyFont="1" applyFill="1" applyBorder="1" applyAlignment="1">
      <alignment horizontal="center" vertical="center" wrapText="1"/>
    </xf>
    <xf numFmtId="0" fontId="14" fillId="6" borderId="10" xfId="0" applyFont="1" applyFill="1" applyBorder="1" applyAlignment="1">
      <alignment horizontal="center" vertical="center" wrapText="1"/>
    </xf>
    <xf numFmtId="0" fontId="14" fillId="6" borderId="13" xfId="0" applyFont="1" applyFill="1" applyBorder="1" applyAlignment="1">
      <alignment horizontal="center" vertical="center"/>
    </xf>
    <xf numFmtId="8" fontId="16" fillId="6" borderId="11" xfId="1" applyNumberFormat="1" applyFont="1" applyFill="1" applyBorder="1" applyAlignment="1">
      <alignment horizontal="center" vertical="center" wrapText="1"/>
    </xf>
    <xf numFmtId="8" fontId="16" fillId="6" borderId="13" xfId="1" applyNumberFormat="1" applyFont="1" applyFill="1" applyBorder="1" applyAlignment="1">
      <alignment horizontal="center" vertical="center" wrapText="1"/>
    </xf>
    <xf numFmtId="0" fontId="0" fillId="6" borderId="0" xfId="0" applyFill="1" applyAlignment="1">
      <alignment wrapText="1"/>
    </xf>
    <xf numFmtId="0" fontId="14" fillId="6" borderId="19" xfId="0" applyFont="1" applyFill="1" applyBorder="1" applyAlignment="1">
      <alignment horizontal="center" vertical="center"/>
    </xf>
    <xf numFmtId="167" fontId="14" fillId="6" borderId="9" xfId="0" applyNumberFormat="1" applyFont="1" applyFill="1" applyBorder="1" applyAlignment="1">
      <alignment horizontal="center" vertical="center" wrapText="1"/>
    </xf>
    <xf numFmtId="8" fontId="16" fillId="6" borderId="19" xfId="1" applyNumberFormat="1" applyFont="1" applyFill="1" applyBorder="1" applyAlignment="1">
      <alignment horizontal="center" vertical="center" wrapText="1"/>
    </xf>
    <xf numFmtId="14" fontId="14" fillId="6" borderId="19" xfId="0" applyNumberFormat="1" applyFont="1" applyFill="1" applyBorder="1" applyAlignment="1">
      <alignment horizontal="center" vertical="center"/>
    </xf>
    <xf numFmtId="0" fontId="16" fillId="6" borderId="19" xfId="0" applyFont="1" applyFill="1" applyBorder="1" applyAlignment="1">
      <alignment horizontal="center" vertical="center" wrapText="1"/>
    </xf>
    <xf numFmtId="0" fontId="14" fillId="6" borderId="0" xfId="0" applyFont="1" applyFill="1" applyAlignment="1">
      <alignment horizontal="center" vertical="center" wrapText="1"/>
    </xf>
    <xf numFmtId="167" fontId="14" fillId="6" borderId="13" xfId="0" applyNumberFormat="1" applyFont="1" applyFill="1" applyBorder="1" applyAlignment="1">
      <alignment horizontal="center" vertical="center" wrapText="1"/>
    </xf>
    <xf numFmtId="0" fontId="16" fillId="6" borderId="12" xfId="0" applyFont="1" applyFill="1" applyBorder="1" applyAlignment="1">
      <alignment horizontal="center" vertical="center" wrapText="1"/>
    </xf>
    <xf numFmtId="167" fontId="14" fillId="6" borderId="12" xfId="0" applyNumberFormat="1" applyFont="1" applyFill="1" applyBorder="1" applyAlignment="1">
      <alignment horizontal="center" vertical="center" wrapText="1"/>
    </xf>
    <xf numFmtId="165" fontId="16" fillId="6" borderId="15" xfId="1" applyNumberFormat="1" applyFont="1" applyFill="1" applyBorder="1" applyAlignment="1">
      <alignment horizontal="center" vertical="center" wrapText="1"/>
    </xf>
    <xf numFmtId="165" fontId="16" fillId="6" borderId="16" xfId="1" applyNumberFormat="1" applyFont="1" applyFill="1" applyBorder="1" applyAlignment="1">
      <alignment horizontal="center" vertical="center" wrapText="1"/>
    </xf>
    <xf numFmtId="165" fontId="16" fillId="6" borderId="11" xfId="1" applyNumberFormat="1" applyFont="1" applyFill="1" applyBorder="1" applyAlignment="1">
      <alignment horizontal="center" vertical="center" wrapText="1"/>
    </xf>
    <xf numFmtId="165" fontId="16" fillId="6" borderId="13" xfId="1" applyNumberFormat="1" applyFont="1" applyFill="1" applyBorder="1" applyAlignment="1">
      <alignment horizontal="center" vertical="center" wrapText="1"/>
    </xf>
    <xf numFmtId="165" fontId="14" fillId="6" borderId="12" xfId="0" applyNumberFormat="1" applyFont="1" applyFill="1" applyBorder="1" applyAlignment="1">
      <alignment horizontal="center" vertical="center" wrapText="1"/>
    </xf>
    <xf numFmtId="165" fontId="14" fillId="6" borderId="19" xfId="0" applyNumberFormat="1" applyFont="1" applyFill="1" applyBorder="1" applyAlignment="1">
      <alignment horizontal="center" vertical="center" wrapText="1"/>
    </xf>
    <xf numFmtId="0" fontId="20" fillId="0" borderId="0" xfId="0" applyFont="1"/>
    <xf numFmtId="0" fontId="21" fillId="4" borderId="1" xfId="0" applyFont="1" applyFill="1" applyBorder="1" applyAlignment="1">
      <alignment horizontal="center" vertical="center" wrapText="1"/>
    </xf>
    <xf numFmtId="0" fontId="22" fillId="0" borderId="0" xfId="0" applyFont="1"/>
    <xf numFmtId="0" fontId="23" fillId="4" borderId="1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2" fillId="2" borderId="20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9" fillId="5" borderId="21" xfId="0" applyFont="1" applyFill="1" applyBorder="1" applyAlignment="1">
      <alignment horizontal="center" vertical="center"/>
    </xf>
    <xf numFmtId="0" fontId="19" fillId="5" borderId="22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165" fontId="12" fillId="2" borderId="17" xfId="0" applyNumberFormat="1" applyFont="1" applyFill="1" applyBorder="1" applyAlignment="1">
      <alignment horizontal="center" vertical="center" wrapText="1"/>
    </xf>
    <xf numFmtId="165" fontId="12" fillId="2" borderId="18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2">
    <dxf>
      <font>
        <color rgb="FF9C0006"/>
      </font>
      <fill>
        <patternFill>
          <bgColor rgb="FFFFC7CE"/>
        </patternFill>
      </fill>
    </dxf>
    <dxf>
      <numFmt numFmtId="1" formatCode="0"/>
    </dxf>
  </dxfs>
  <tableStyles count="0" defaultTableStyle="TableStyleMedium2" defaultPivotStyle="PivotStyleLight16"/>
  <colors>
    <mruColors>
      <color rgb="FF00205B"/>
      <color rgb="FFFF585D"/>
      <color rgb="FF0033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Z73"/>
  <sheetViews>
    <sheetView showGridLines="0" tabSelected="1" topLeftCell="J7" zoomScale="70" zoomScaleNormal="70" workbookViewId="0">
      <selection activeCell="X20" sqref="X20"/>
    </sheetView>
  </sheetViews>
  <sheetFormatPr defaultColWidth="9.109375" defaultRowHeight="14.4" x14ac:dyDescent="0.3"/>
  <cols>
    <col min="1" max="1" width="5" style="6" customWidth="1"/>
    <col min="2" max="2" width="17.44140625" customWidth="1"/>
    <col min="3" max="3" width="33.6640625" customWidth="1"/>
    <col min="4" max="4" width="20.44140625" customWidth="1"/>
    <col min="5" max="5" width="22.5546875" customWidth="1"/>
    <col min="6" max="6" width="24.33203125" customWidth="1"/>
    <col min="7" max="7" width="34.21875" customWidth="1"/>
    <col min="8" max="8" width="15.44140625" customWidth="1"/>
    <col min="9" max="9" width="14.109375" customWidth="1"/>
    <col min="10" max="10" width="9.88671875" customWidth="1"/>
    <col min="11" max="11" width="14" customWidth="1"/>
    <col min="12" max="12" width="10.44140625" customWidth="1"/>
    <col min="13" max="13" width="12.88671875" customWidth="1"/>
    <col min="14" max="14" width="15.88671875" customWidth="1"/>
    <col min="15" max="15" width="21.44140625" style="5" customWidth="1"/>
    <col min="16" max="16" width="20.21875" customWidth="1"/>
    <col min="17" max="17" width="19.77734375" customWidth="1"/>
    <col min="18" max="18" width="18.33203125" customWidth="1"/>
    <col min="19" max="19" width="16.109375" customWidth="1"/>
    <col min="20" max="20" width="17" customWidth="1"/>
    <col min="21" max="21" width="16.33203125" customWidth="1"/>
    <col min="22" max="22" width="42" customWidth="1"/>
    <col min="23" max="23" width="27.77734375" customWidth="1"/>
    <col min="24" max="24" width="24.77734375" customWidth="1"/>
    <col min="25" max="25" width="68.21875" customWidth="1"/>
    <col min="26" max="26" width="59.88671875" customWidth="1"/>
  </cols>
  <sheetData>
    <row r="3" spans="1:26" ht="15" x14ac:dyDescent="0.3">
      <c r="A3" s="10" t="s">
        <v>12</v>
      </c>
    </row>
    <row r="4" spans="1:26" x14ac:dyDescent="0.3">
      <c r="A4" s="11"/>
    </row>
    <row r="5" spans="1:26" s="14" customFormat="1" ht="26.4" thickBot="1" x14ac:dyDescent="0.7">
      <c r="A5" s="74" t="s">
        <v>15</v>
      </c>
      <c r="B5" s="75"/>
      <c r="C5" s="98"/>
      <c r="D5" s="98"/>
      <c r="O5" s="15"/>
    </row>
    <row r="6" spans="1:26" ht="56.4" thickBot="1" x14ac:dyDescent="0.5">
      <c r="A6" s="109" t="s">
        <v>14</v>
      </c>
      <c r="B6" s="110"/>
      <c r="C6" s="99" t="s">
        <v>193</v>
      </c>
      <c r="D6" s="100"/>
    </row>
    <row r="7" spans="1:26" ht="44.4" customHeight="1" thickBot="1" x14ac:dyDescent="0.5">
      <c r="A7" s="111"/>
      <c r="B7" s="112"/>
      <c r="C7" s="101" t="s">
        <v>194</v>
      </c>
      <c r="D7" s="100"/>
      <c r="E7" s="76"/>
      <c r="F7" s="76"/>
    </row>
    <row r="8" spans="1:26" ht="15" thickBot="1" x14ac:dyDescent="0.35">
      <c r="A8" s="10"/>
    </row>
    <row r="9" spans="1:26" s="2" customFormat="1" ht="31.2" customHeight="1" x14ac:dyDescent="0.3">
      <c r="A9" s="108" t="s">
        <v>8</v>
      </c>
      <c r="B9" s="108" t="s">
        <v>277</v>
      </c>
      <c r="C9" s="108" t="s">
        <v>0</v>
      </c>
      <c r="D9" s="108" t="s">
        <v>3</v>
      </c>
      <c r="E9" s="108" t="s">
        <v>4</v>
      </c>
      <c r="F9" s="108" t="s">
        <v>10</v>
      </c>
      <c r="G9" s="108" t="s">
        <v>275</v>
      </c>
      <c r="H9" s="108" t="s">
        <v>1</v>
      </c>
      <c r="I9" s="108" t="s">
        <v>11</v>
      </c>
      <c r="J9" s="108" t="s">
        <v>7</v>
      </c>
      <c r="K9" s="108" t="s">
        <v>9</v>
      </c>
      <c r="L9" s="108" t="s">
        <v>5</v>
      </c>
      <c r="M9" s="108" t="s">
        <v>6</v>
      </c>
      <c r="N9" s="107" t="s">
        <v>2</v>
      </c>
      <c r="O9" s="118" t="s">
        <v>241</v>
      </c>
      <c r="P9" s="117" t="s">
        <v>22</v>
      </c>
      <c r="Q9" s="115" t="s">
        <v>17</v>
      </c>
      <c r="R9" s="108" t="s">
        <v>282</v>
      </c>
      <c r="S9" s="108"/>
      <c r="T9" s="108" t="s">
        <v>283</v>
      </c>
      <c r="U9" s="108"/>
      <c r="V9" s="107" t="s">
        <v>273</v>
      </c>
      <c r="W9" s="107" t="s">
        <v>16</v>
      </c>
      <c r="X9" s="105" t="s">
        <v>287</v>
      </c>
      <c r="Y9" s="103" t="s">
        <v>285</v>
      </c>
      <c r="Z9" s="103" t="s">
        <v>284</v>
      </c>
    </row>
    <row r="10" spans="1:26" s="3" customFormat="1" ht="40.200000000000003" customHeight="1" x14ac:dyDescent="0.3">
      <c r="A10" s="108"/>
      <c r="B10" s="108"/>
      <c r="C10" s="108"/>
      <c r="D10" s="108"/>
      <c r="E10" s="108" t="s">
        <v>4</v>
      </c>
      <c r="F10" s="108"/>
      <c r="G10" s="108"/>
      <c r="H10" s="108"/>
      <c r="I10" s="108"/>
      <c r="J10" s="108"/>
      <c r="K10" s="108"/>
      <c r="L10" s="108"/>
      <c r="M10" s="108"/>
      <c r="N10" s="107"/>
      <c r="O10" s="119"/>
      <c r="P10" s="117"/>
      <c r="Q10" s="116"/>
      <c r="R10" s="73" t="s">
        <v>272</v>
      </c>
      <c r="S10" s="73" t="s">
        <v>271</v>
      </c>
      <c r="T10" s="73" t="s">
        <v>272</v>
      </c>
      <c r="U10" s="73" t="s">
        <v>271</v>
      </c>
      <c r="V10" s="107"/>
      <c r="W10" s="107"/>
      <c r="X10" s="106"/>
      <c r="Y10" s="104"/>
      <c r="Z10" s="104"/>
    </row>
    <row r="11" spans="1:26" s="4" customFormat="1" ht="10.199999999999999" customHeight="1" x14ac:dyDescent="0.3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7"/>
      <c r="P11" s="18"/>
      <c r="Q11" s="16"/>
      <c r="R11" s="113"/>
      <c r="S11" s="114"/>
      <c r="T11" s="113"/>
      <c r="U11" s="114"/>
      <c r="V11" s="20"/>
      <c r="W11" s="16"/>
      <c r="X11" s="21"/>
      <c r="Y11" s="19"/>
      <c r="Z11" s="19"/>
    </row>
    <row r="12" spans="1:26" s="6" customFormat="1" ht="34.950000000000003" customHeight="1" x14ac:dyDescent="0.3">
      <c r="A12" s="22" t="s">
        <v>13</v>
      </c>
      <c r="B12" s="23" t="s">
        <v>25</v>
      </c>
      <c r="C12" s="24" t="s">
        <v>53</v>
      </c>
      <c r="D12" s="24" t="s">
        <v>263</v>
      </c>
      <c r="E12" s="24" t="s">
        <v>137</v>
      </c>
      <c r="F12" s="24" t="s">
        <v>46</v>
      </c>
      <c r="G12" s="24" t="s">
        <v>138</v>
      </c>
      <c r="H12" s="24">
        <v>2011</v>
      </c>
      <c r="I12" s="24" t="s">
        <v>86</v>
      </c>
      <c r="J12" s="25" t="s">
        <v>86</v>
      </c>
      <c r="K12" s="24"/>
      <c r="L12" s="25">
        <v>1000</v>
      </c>
      <c r="M12" s="24" t="s">
        <v>86</v>
      </c>
      <c r="N12" s="26">
        <v>40931</v>
      </c>
      <c r="O12" s="43">
        <v>4000</v>
      </c>
      <c r="P12" s="27" t="s">
        <v>21</v>
      </c>
      <c r="Q12" s="25" t="s">
        <v>20</v>
      </c>
      <c r="R12" s="28">
        <v>45759</v>
      </c>
      <c r="S12" s="28">
        <v>46123</v>
      </c>
      <c r="T12" s="28">
        <v>45759</v>
      </c>
      <c r="U12" s="28">
        <v>46123</v>
      </c>
      <c r="V12" s="24" t="s">
        <v>192</v>
      </c>
      <c r="W12" s="29" t="s">
        <v>86</v>
      </c>
      <c r="X12" s="30" t="s">
        <v>86</v>
      </c>
      <c r="Y12" s="31" t="s">
        <v>286</v>
      </c>
      <c r="Z12" s="31" t="s">
        <v>286</v>
      </c>
    </row>
    <row r="13" spans="1:26" s="6" customFormat="1" ht="34.950000000000003" customHeight="1" x14ac:dyDescent="0.3">
      <c r="A13" s="22" t="s">
        <v>89</v>
      </c>
      <c r="B13" s="23" t="s">
        <v>26</v>
      </c>
      <c r="C13" s="30" t="s">
        <v>54</v>
      </c>
      <c r="D13" s="52" t="s">
        <v>205</v>
      </c>
      <c r="E13" s="24" t="s">
        <v>257</v>
      </c>
      <c r="F13" s="24" t="s">
        <v>24</v>
      </c>
      <c r="G13" s="24" t="s">
        <v>135</v>
      </c>
      <c r="H13" s="24">
        <v>2010</v>
      </c>
      <c r="I13" s="24">
        <v>2198</v>
      </c>
      <c r="J13" s="25">
        <v>88</v>
      </c>
      <c r="K13" s="24">
        <v>1515</v>
      </c>
      <c r="L13" s="25">
        <v>3490</v>
      </c>
      <c r="M13" s="24">
        <v>3</v>
      </c>
      <c r="N13" s="26">
        <v>40575</v>
      </c>
      <c r="O13" s="43">
        <v>21000</v>
      </c>
      <c r="P13" s="27" t="s">
        <v>21</v>
      </c>
      <c r="Q13" s="25" t="s">
        <v>20</v>
      </c>
      <c r="R13" s="28">
        <v>45759</v>
      </c>
      <c r="S13" s="28">
        <v>46123</v>
      </c>
      <c r="T13" s="28">
        <v>45759</v>
      </c>
      <c r="U13" s="28">
        <v>46123</v>
      </c>
      <c r="V13" s="24" t="s">
        <v>290</v>
      </c>
      <c r="W13" s="102" t="s">
        <v>291</v>
      </c>
      <c r="X13" s="30" t="s">
        <v>186</v>
      </c>
      <c r="Y13" s="31" t="s">
        <v>286</v>
      </c>
      <c r="Z13" s="31" t="s">
        <v>286</v>
      </c>
    </row>
    <row r="14" spans="1:26" s="6" customFormat="1" ht="34.950000000000003" customHeight="1" x14ac:dyDescent="0.3">
      <c r="A14" s="22" t="s">
        <v>90</v>
      </c>
      <c r="B14" s="32" t="s">
        <v>27</v>
      </c>
      <c r="C14" s="33" t="s">
        <v>55</v>
      </c>
      <c r="D14" s="33" t="s">
        <v>266</v>
      </c>
      <c r="E14" s="33" t="s">
        <v>136</v>
      </c>
      <c r="F14" s="33" t="s">
        <v>47</v>
      </c>
      <c r="G14" s="33"/>
      <c r="H14" s="33">
        <v>2007</v>
      </c>
      <c r="I14" s="24" t="s">
        <v>86</v>
      </c>
      <c r="J14" s="25" t="s">
        <v>86</v>
      </c>
      <c r="K14" s="33">
        <v>420</v>
      </c>
      <c r="L14" s="25">
        <v>680</v>
      </c>
      <c r="M14" s="33" t="s">
        <v>86</v>
      </c>
      <c r="N14" s="34">
        <v>39128</v>
      </c>
      <c r="O14" s="92" t="s">
        <v>86</v>
      </c>
      <c r="P14" s="35" t="s">
        <v>86</v>
      </c>
      <c r="Q14" s="36" t="s">
        <v>86</v>
      </c>
      <c r="R14" s="28">
        <v>45759</v>
      </c>
      <c r="S14" s="28">
        <v>46123</v>
      </c>
      <c r="T14" s="28" t="s">
        <v>86</v>
      </c>
      <c r="U14" s="28" t="s">
        <v>86</v>
      </c>
      <c r="V14" s="24" t="s">
        <v>142</v>
      </c>
      <c r="W14" s="29" t="s">
        <v>288</v>
      </c>
      <c r="X14" s="30" t="s">
        <v>86</v>
      </c>
      <c r="Y14" s="31" t="s">
        <v>286</v>
      </c>
      <c r="Z14" s="31" t="s">
        <v>286</v>
      </c>
    </row>
    <row r="15" spans="1:26" s="6" customFormat="1" ht="34.950000000000003" customHeight="1" x14ac:dyDescent="0.3">
      <c r="A15" s="22" t="s">
        <v>91</v>
      </c>
      <c r="B15" s="23" t="s">
        <v>52</v>
      </c>
      <c r="C15" s="24" t="s">
        <v>75</v>
      </c>
      <c r="D15" s="24" t="s">
        <v>254</v>
      </c>
      <c r="E15" s="24"/>
      <c r="F15" s="24" t="s">
        <v>47</v>
      </c>
      <c r="G15" s="24"/>
      <c r="H15" s="24">
        <v>2013</v>
      </c>
      <c r="I15" s="24" t="s">
        <v>86</v>
      </c>
      <c r="J15" s="25" t="s">
        <v>86</v>
      </c>
      <c r="K15" s="24">
        <v>560</v>
      </c>
      <c r="L15" s="25">
        <v>500</v>
      </c>
      <c r="M15" s="33" t="s">
        <v>86</v>
      </c>
      <c r="N15" s="26">
        <v>41373</v>
      </c>
      <c r="O15" s="92" t="s">
        <v>86</v>
      </c>
      <c r="P15" s="35" t="s">
        <v>86</v>
      </c>
      <c r="Q15" s="36" t="s">
        <v>86</v>
      </c>
      <c r="R15" s="28">
        <v>45759</v>
      </c>
      <c r="S15" s="28">
        <v>46123</v>
      </c>
      <c r="T15" s="28" t="s">
        <v>86</v>
      </c>
      <c r="U15" s="28" t="s">
        <v>86</v>
      </c>
      <c r="V15" s="24" t="s">
        <v>142</v>
      </c>
      <c r="W15" s="29" t="s">
        <v>288</v>
      </c>
      <c r="X15" s="30" t="s">
        <v>86</v>
      </c>
      <c r="Y15" s="31" t="s">
        <v>286</v>
      </c>
      <c r="Z15" s="31" t="s">
        <v>286</v>
      </c>
    </row>
    <row r="16" spans="1:26" s="6" customFormat="1" ht="34.950000000000003" customHeight="1" x14ac:dyDescent="0.3">
      <c r="A16" s="22" t="s">
        <v>278</v>
      </c>
      <c r="B16" s="23" t="s">
        <v>56</v>
      </c>
      <c r="C16" s="24" t="s">
        <v>57</v>
      </c>
      <c r="D16" s="24" t="s">
        <v>254</v>
      </c>
      <c r="E16" s="24" t="s">
        <v>85</v>
      </c>
      <c r="F16" s="24" t="s">
        <v>47</v>
      </c>
      <c r="G16" s="24"/>
      <c r="H16" s="24">
        <v>1998</v>
      </c>
      <c r="I16" s="24" t="s">
        <v>86</v>
      </c>
      <c r="J16" s="25" t="s">
        <v>86</v>
      </c>
      <c r="K16" s="24">
        <v>565</v>
      </c>
      <c r="L16" s="25">
        <v>750</v>
      </c>
      <c r="M16" s="33" t="s">
        <v>86</v>
      </c>
      <c r="N16" s="26">
        <v>36019</v>
      </c>
      <c r="O16" s="92" t="s">
        <v>86</v>
      </c>
      <c r="P16" s="35" t="s">
        <v>86</v>
      </c>
      <c r="Q16" s="36" t="s">
        <v>86</v>
      </c>
      <c r="R16" s="28">
        <v>45759</v>
      </c>
      <c r="S16" s="28">
        <v>46123</v>
      </c>
      <c r="T16" s="28" t="s">
        <v>86</v>
      </c>
      <c r="U16" s="28" t="s">
        <v>86</v>
      </c>
      <c r="V16" s="24" t="s">
        <v>142</v>
      </c>
      <c r="W16" s="29" t="s">
        <v>288</v>
      </c>
      <c r="X16" s="30" t="s">
        <v>86</v>
      </c>
      <c r="Y16" s="31" t="s">
        <v>286</v>
      </c>
      <c r="Z16" s="31" t="s">
        <v>286</v>
      </c>
    </row>
    <row r="17" spans="1:26" s="6" customFormat="1" ht="34.950000000000003" customHeight="1" x14ac:dyDescent="0.3">
      <c r="A17" s="22" t="s">
        <v>92</v>
      </c>
      <c r="B17" s="23" t="s">
        <v>28</v>
      </c>
      <c r="C17" s="24" t="s">
        <v>58</v>
      </c>
      <c r="D17" s="24" t="s">
        <v>254</v>
      </c>
      <c r="E17" s="24" t="s">
        <v>85</v>
      </c>
      <c r="F17" s="24" t="s">
        <v>47</v>
      </c>
      <c r="G17" s="24"/>
      <c r="H17" s="24">
        <v>1998</v>
      </c>
      <c r="I17" s="24" t="s">
        <v>86</v>
      </c>
      <c r="J17" s="25" t="s">
        <v>86</v>
      </c>
      <c r="K17" s="24">
        <v>565</v>
      </c>
      <c r="L17" s="25"/>
      <c r="M17" s="24" t="s">
        <v>86</v>
      </c>
      <c r="N17" s="26">
        <v>36019</v>
      </c>
      <c r="O17" s="43" t="s">
        <v>86</v>
      </c>
      <c r="P17" s="27" t="s">
        <v>86</v>
      </c>
      <c r="Q17" s="37" t="s">
        <v>86</v>
      </c>
      <c r="R17" s="28">
        <v>45759</v>
      </c>
      <c r="S17" s="28">
        <v>46123</v>
      </c>
      <c r="T17" s="28" t="s">
        <v>86</v>
      </c>
      <c r="U17" s="28" t="s">
        <v>86</v>
      </c>
      <c r="V17" s="24" t="s">
        <v>142</v>
      </c>
      <c r="W17" s="29" t="s">
        <v>288</v>
      </c>
      <c r="X17" s="30" t="s">
        <v>86</v>
      </c>
      <c r="Y17" s="31" t="s">
        <v>286</v>
      </c>
      <c r="Z17" s="31" t="s">
        <v>286</v>
      </c>
    </row>
    <row r="18" spans="1:26" s="6" customFormat="1" ht="34.950000000000003" customHeight="1" x14ac:dyDescent="0.3">
      <c r="A18" s="22" t="s">
        <v>93</v>
      </c>
      <c r="B18" s="23" t="s">
        <v>29</v>
      </c>
      <c r="C18" s="24" t="s">
        <v>59</v>
      </c>
      <c r="D18" s="24" t="s">
        <v>76</v>
      </c>
      <c r="E18" s="24"/>
      <c r="F18" s="24" t="s">
        <v>174</v>
      </c>
      <c r="G18" s="24"/>
      <c r="H18" s="24">
        <v>2011</v>
      </c>
      <c r="I18" s="24">
        <v>10518</v>
      </c>
      <c r="J18" s="25">
        <v>294</v>
      </c>
      <c r="K18" s="24" t="s">
        <v>86</v>
      </c>
      <c r="L18" s="25">
        <v>28000</v>
      </c>
      <c r="M18" s="24">
        <v>3</v>
      </c>
      <c r="N18" s="38">
        <v>40891</v>
      </c>
      <c r="O18" s="93">
        <v>250000</v>
      </c>
      <c r="P18" s="39" t="s">
        <v>21</v>
      </c>
      <c r="Q18" s="78" t="s">
        <v>20</v>
      </c>
      <c r="R18" s="28">
        <v>45759</v>
      </c>
      <c r="S18" s="28">
        <v>46123</v>
      </c>
      <c r="T18" s="28">
        <v>45759</v>
      </c>
      <c r="U18" s="28">
        <v>46123</v>
      </c>
      <c r="V18" s="24" t="s">
        <v>143</v>
      </c>
      <c r="W18" s="29" t="s">
        <v>86</v>
      </c>
      <c r="X18" s="30" t="s">
        <v>86</v>
      </c>
      <c r="Y18" s="31" t="s">
        <v>286</v>
      </c>
      <c r="Z18" s="31" t="s">
        <v>286</v>
      </c>
    </row>
    <row r="19" spans="1:26" s="6" customFormat="1" ht="34.950000000000003" customHeight="1" x14ac:dyDescent="0.3">
      <c r="A19" s="22" t="s">
        <v>94</v>
      </c>
      <c r="B19" s="23" t="s">
        <v>30</v>
      </c>
      <c r="C19" s="24" t="s">
        <v>60</v>
      </c>
      <c r="D19" s="24" t="s">
        <v>255</v>
      </c>
      <c r="E19" s="24" t="s">
        <v>256</v>
      </c>
      <c r="F19" s="24" t="s">
        <v>24</v>
      </c>
      <c r="G19" s="24" t="s">
        <v>141</v>
      </c>
      <c r="H19" s="24">
        <v>2014</v>
      </c>
      <c r="I19" s="24">
        <v>2299</v>
      </c>
      <c r="J19" s="25">
        <v>100</v>
      </c>
      <c r="K19" s="24">
        <v>668</v>
      </c>
      <c r="L19" s="25">
        <v>3500</v>
      </c>
      <c r="M19" s="24">
        <v>7</v>
      </c>
      <c r="N19" s="38">
        <v>42003</v>
      </c>
      <c r="O19" s="43">
        <v>56595</v>
      </c>
      <c r="P19" s="41" t="s">
        <v>21</v>
      </c>
      <c r="Q19" s="25" t="s">
        <v>270</v>
      </c>
      <c r="R19" s="28">
        <v>45759</v>
      </c>
      <c r="S19" s="28">
        <v>46123</v>
      </c>
      <c r="T19" s="28">
        <v>45759</v>
      </c>
      <c r="U19" s="28">
        <v>46123</v>
      </c>
      <c r="V19" s="24" t="s">
        <v>290</v>
      </c>
      <c r="W19" s="102" t="s">
        <v>291</v>
      </c>
      <c r="X19" s="30" t="s">
        <v>186</v>
      </c>
      <c r="Y19" s="31" t="s">
        <v>286</v>
      </c>
      <c r="Z19" s="31" t="s">
        <v>286</v>
      </c>
    </row>
    <row r="20" spans="1:26" s="6" customFormat="1" ht="34.950000000000003" customHeight="1" x14ac:dyDescent="0.3">
      <c r="A20" s="22" t="s">
        <v>95</v>
      </c>
      <c r="B20" s="23" t="s">
        <v>31</v>
      </c>
      <c r="C20" s="24" t="s">
        <v>61</v>
      </c>
      <c r="D20" s="24" t="s">
        <v>255</v>
      </c>
      <c r="E20" s="24" t="s">
        <v>256</v>
      </c>
      <c r="F20" s="24" t="s">
        <v>24</v>
      </c>
      <c r="G20" s="24" t="s">
        <v>141</v>
      </c>
      <c r="H20" s="24">
        <v>2014</v>
      </c>
      <c r="I20" s="24">
        <v>2299</v>
      </c>
      <c r="J20" s="25">
        <v>100</v>
      </c>
      <c r="K20" s="24">
        <v>660</v>
      </c>
      <c r="L20" s="25">
        <v>3500</v>
      </c>
      <c r="M20" s="24">
        <v>7</v>
      </c>
      <c r="N20" s="38">
        <v>42003</v>
      </c>
      <c r="O20" s="43">
        <v>56595</v>
      </c>
      <c r="P20" s="41" t="s">
        <v>21</v>
      </c>
      <c r="Q20" s="25" t="s">
        <v>270</v>
      </c>
      <c r="R20" s="28">
        <v>45759</v>
      </c>
      <c r="S20" s="28">
        <v>46123</v>
      </c>
      <c r="T20" s="28">
        <v>45759</v>
      </c>
      <c r="U20" s="28">
        <v>46123</v>
      </c>
      <c r="V20" s="24" t="s">
        <v>290</v>
      </c>
      <c r="W20" s="102" t="s">
        <v>291</v>
      </c>
      <c r="X20" s="30" t="s">
        <v>186</v>
      </c>
      <c r="Y20" s="31" t="s">
        <v>286</v>
      </c>
      <c r="Z20" s="31" t="s">
        <v>286</v>
      </c>
    </row>
    <row r="21" spans="1:26" s="9" customFormat="1" ht="34.950000000000003" customHeight="1" x14ac:dyDescent="0.3">
      <c r="A21" s="22" t="s">
        <v>96</v>
      </c>
      <c r="B21" s="23" t="s">
        <v>32</v>
      </c>
      <c r="C21" s="24" t="s">
        <v>62</v>
      </c>
      <c r="D21" s="24" t="s">
        <v>255</v>
      </c>
      <c r="E21" s="24" t="s">
        <v>256</v>
      </c>
      <c r="F21" s="24" t="s">
        <v>24</v>
      </c>
      <c r="G21" s="24" t="s">
        <v>141</v>
      </c>
      <c r="H21" s="24">
        <v>2014</v>
      </c>
      <c r="I21" s="24">
        <v>2299</v>
      </c>
      <c r="J21" s="42">
        <v>100</v>
      </c>
      <c r="K21" s="24">
        <v>660</v>
      </c>
      <c r="L21" s="42">
        <v>3500</v>
      </c>
      <c r="M21" s="24">
        <v>7</v>
      </c>
      <c r="N21" s="38">
        <v>42003</v>
      </c>
      <c r="O21" s="43">
        <v>56595</v>
      </c>
      <c r="P21" s="41" t="s">
        <v>21</v>
      </c>
      <c r="Q21" s="25" t="s">
        <v>270</v>
      </c>
      <c r="R21" s="28">
        <v>45759</v>
      </c>
      <c r="S21" s="28">
        <v>46123</v>
      </c>
      <c r="T21" s="28">
        <v>45759</v>
      </c>
      <c r="U21" s="28">
        <v>46123</v>
      </c>
      <c r="V21" s="24" t="s">
        <v>290</v>
      </c>
      <c r="W21" s="102" t="s">
        <v>291</v>
      </c>
      <c r="X21" s="30" t="s">
        <v>186</v>
      </c>
      <c r="Y21" s="31" t="s">
        <v>286</v>
      </c>
      <c r="Z21" s="31" t="s">
        <v>286</v>
      </c>
    </row>
    <row r="22" spans="1:26" s="6" customFormat="1" ht="34.950000000000003" customHeight="1" x14ac:dyDescent="0.3">
      <c r="A22" s="22" t="s">
        <v>97</v>
      </c>
      <c r="B22" s="23" t="s">
        <v>33</v>
      </c>
      <c r="C22" s="24" t="s">
        <v>63</v>
      </c>
      <c r="D22" s="24" t="s">
        <v>255</v>
      </c>
      <c r="E22" s="24" t="s">
        <v>256</v>
      </c>
      <c r="F22" s="24" t="s">
        <v>24</v>
      </c>
      <c r="G22" s="24" t="s">
        <v>48</v>
      </c>
      <c r="H22" s="24">
        <v>2014</v>
      </c>
      <c r="I22" s="24">
        <v>2299</v>
      </c>
      <c r="J22" s="25">
        <v>92</v>
      </c>
      <c r="K22" s="24">
        <v>1415</v>
      </c>
      <c r="L22" s="25">
        <v>3500</v>
      </c>
      <c r="M22" s="24">
        <v>3</v>
      </c>
      <c r="N22" s="38">
        <v>42003</v>
      </c>
      <c r="O22" s="43">
        <v>35500</v>
      </c>
      <c r="P22" s="41" t="s">
        <v>21</v>
      </c>
      <c r="Q22" s="25" t="s">
        <v>19</v>
      </c>
      <c r="R22" s="28">
        <v>45759</v>
      </c>
      <c r="S22" s="28">
        <v>46123</v>
      </c>
      <c r="T22" s="28">
        <v>45759</v>
      </c>
      <c r="U22" s="28">
        <v>46123</v>
      </c>
      <c r="V22" s="24" t="s">
        <v>290</v>
      </c>
      <c r="W22" s="102" t="s">
        <v>291</v>
      </c>
      <c r="X22" s="30" t="s">
        <v>186</v>
      </c>
      <c r="Y22" s="31" t="s">
        <v>286</v>
      </c>
      <c r="Z22" s="31" t="s">
        <v>286</v>
      </c>
    </row>
    <row r="23" spans="1:26" s="6" customFormat="1" ht="34.950000000000003" customHeight="1" x14ac:dyDescent="0.3">
      <c r="A23" s="22" t="s">
        <v>98</v>
      </c>
      <c r="B23" s="32" t="s">
        <v>34</v>
      </c>
      <c r="C23" s="24" t="s">
        <v>64</v>
      </c>
      <c r="D23" s="24" t="s">
        <v>255</v>
      </c>
      <c r="E23" s="24" t="s">
        <v>256</v>
      </c>
      <c r="F23" s="33" t="s">
        <v>24</v>
      </c>
      <c r="G23" s="24" t="s">
        <v>48</v>
      </c>
      <c r="H23" s="33">
        <v>2014</v>
      </c>
      <c r="I23" s="33">
        <v>2299</v>
      </c>
      <c r="J23" s="44">
        <v>92</v>
      </c>
      <c r="K23" s="33">
        <v>1415</v>
      </c>
      <c r="L23" s="44">
        <v>3500</v>
      </c>
      <c r="M23" s="33">
        <v>3</v>
      </c>
      <c r="N23" s="45">
        <v>42003</v>
      </c>
      <c r="O23" s="43">
        <v>35700</v>
      </c>
      <c r="P23" s="41" t="s">
        <v>21</v>
      </c>
      <c r="Q23" s="25" t="s">
        <v>19</v>
      </c>
      <c r="R23" s="28">
        <v>45759</v>
      </c>
      <c r="S23" s="28">
        <v>46123</v>
      </c>
      <c r="T23" s="28">
        <v>45759</v>
      </c>
      <c r="U23" s="28">
        <v>46123</v>
      </c>
      <c r="V23" s="24" t="s">
        <v>290</v>
      </c>
      <c r="W23" s="102" t="s">
        <v>291</v>
      </c>
      <c r="X23" s="30" t="s">
        <v>186</v>
      </c>
      <c r="Y23" s="31" t="s">
        <v>286</v>
      </c>
      <c r="Z23" s="31" t="s">
        <v>286</v>
      </c>
    </row>
    <row r="24" spans="1:26" s="7" customFormat="1" ht="34.950000000000003" customHeight="1" x14ac:dyDescent="0.3">
      <c r="A24" s="22" t="s">
        <v>99</v>
      </c>
      <c r="B24" s="23" t="s">
        <v>35</v>
      </c>
      <c r="C24" s="24" t="s">
        <v>65</v>
      </c>
      <c r="D24" s="24" t="s">
        <v>255</v>
      </c>
      <c r="E24" s="24" t="s">
        <v>256</v>
      </c>
      <c r="F24" s="33" t="s">
        <v>24</v>
      </c>
      <c r="G24" s="24" t="s">
        <v>48</v>
      </c>
      <c r="H24" s="30">
        <v>2014</v>
      </c>
      <c r="I24" s="30">
        <v>2299</v>
      </c>
      <c r="J24" s="30">
        <v>92</v>
      </c>
      <c r="K24" s="30">
        <v>1415</v>
      </c>
      <c r="L24" s="30">
        <v>3500</v>
      </c>
      <c r="M24" s="30">
        <v>3</v>
      </c>
      <c r="N24" s="46">
        <v>42003</v>
      </c>
      <c r="O24" s="43">
        <v>35600</v>
      </c>
      <c r="P24" s="41" t="s">
        <v>21</v>
      </c>
      <c r="Q24" s="25" t="s">
        <v>19</v>
      </c>
      <c r="R24" s="28">
        <v>45759</v>
      </c>
      <c r="S24" s="28">
        <v>46123</v>
      </c>
      <c r="T24" s="28">
        <v>45759</v>
      </c>
      <c r="U24" s="28">
        <v>46123</v>
      </c>
      <c r="V24" s="24" t="s">
        <v>290</v>
      </c>
      <c r="W24" s="102" t="s">
        <v>291</v>
      </c>
      <c r="X24" s="30" t="s">
        <v>186</v>
      </c>
      <c r="Y24" s="31" t="s">
        <v>286</v>
      </c>
      <c r="Z24" s="31" t="s">
        <v>286</v>
      </c>
    </row>
    <row r="25" spans="1:26" s="7" customFormat="1" ht="34.950000000000003" customHeight="1" x14ac:dyDescent="0.3">
      <c r="A25" s="22" t="s">
        <v>100</v>
      </c>
      <c r="B25" s="23" t="s">
        <v>36</v>
      </c>
      <c r="C25" s="30" t="s">
        <v>66</v>
      </c>
      <c r="D25" s="30" t="s">
        <v>239</v>
      </c>
      <c r="E25" s="30" t="s">
        <v>253</v>
      </c>
      <c r="F25" s="33" t="s">
        <v>23</v>
      </c>
      <c r="G25" s="30" t="s">
        <v>49</v>
      </c>
      <c r="H25" s="30">
        <v>2015</v>
      </c>
      <c r="I25" s="30">
        <v>1591</v>
      </c>
      <c r="J25" s="30">
        <v>99</v>
      </c>
      <c r="K25" s="24" t="s">
        <v>86</v>
      </c>
      <c r="L25" s="30">
        <v>1830</v>
      </c>
      <c r="M25" s="30">
        <v>5</v>
      </c>
      <c r="N25" s="46">
        <v>43210</v>
      </c>
      <c r="O25" s="47">
        <f>43000*0.9065</f>
        <v>38979.5</v>
      </c>
      <c r="P25" s="48" t="s">
        <v>78</v>
      </c>
      <c r="Q25" s="25" t="s">
        <v>19</v>
      </c>
      <c r="R25" s="28">
        <v>45759</v>
      </c>
      <c r="S25" s="28">
        <v>46123</v>
      </c>
      <c r="T25" s="28">
        <v>45759</v>
      </c>
      <c r="U25" s="28">
        <v>46123</v>
      </c>
      <c r="V25" s="24" t="s">
        <v>289</v>
      </c>
      <c r="W25" s="29" t="s">
        <v>292</v>
      </c>
      <c r="X25" s="30" t="s">
        <v>186</v>
      </c>
      <c r="Y25" s="31" t="s">
        <v>286</v>
      </c>
      <c r="Z25" s="31" t="s">
        <v>286</v>
      </c>
    </row>
    <row r="26" spans="1:26" s="7" customFormat="1" ht="34.950000000000003" customHeight="1" x14ac:dyDescent="0.3">
      <c r="A26" s="22" t="s">
        <v>101</v>
      </c>
      <c r="B26" s="23" t="s">
        <v>37</v>
      </c>
      <c r="C26" s="30" t="s">
        <v>77</v>
      </c>
      <c r="D26" s="30" t="s">
        <v>239</v>
      </c>
      <c r="E26" s="30" t="s">
        <v>253</v>
      </c>
      <c r="F26" s="33" t="s">
        <v>23</v>
      </c>
      <c r="G26" s="30" t="s">
        <v>49</v>
      </c>
      <c r="H26" s="30">
        <v>2016</v>
      </c>
      <c r="I26" s="30">
        <v>1591</v>
      </c>
      <c r="J26" s="30">
        <v>97</v>
      </c>
      <c r="K26" s="24" t="s">
        <v>86</v>
      </c>
      <c r="L26" s="30">
        <v>1895</v>
      </c>
      <c r="M26" s="30">
        <v>5</v>
      </c>
      <c r="N26" s="46">
        <v>42629</v>
      </c>
      <c r="O26" s="47">
        <f>50400*0.9065</f>
        <v>45687.6</v>
      </c>
      <c r="P26" s="48" t="str">
        <f>P25</f>
        <v>netto + 50% vat</v>
      </c>
      <c r="Q26" s="25" t="s">
        <v>19</v>
      </c>
      <c r="R26" s="28">
        <v>45759</v>
      </c>
      <c r="S26" s="28">
        <v>46123</v>
      </c>
      <c r="T26" s="28">
        <v>45759</v>
      </c>
      <c r="U26" s="28">
        <v>46123</v>
      </c>
      <c r="V26" s="24" t="s">
        <v>289</v>
      </c>
      <c r="W26" s="29" t="s">
        <v>292</v>
      </c>
      <c r="X26" s="30" t="s">
        <v>186</v>
      </c>
      <c r="Y26" s="31" t="s">
        <v>286</v>
      </c>
      <c r="Z26" s="31" t="s">
        <v>286</v>
      </c>
    </row>
    <row r="27" spans="1:26" s="7" customFormat="1" ht="34.950000000000003" customHeight="1" x14ac:dyDescent="0.3">
      <c r="A27" s="22" t="s">
        <v>102</v>
      </c>
      <c r="B27" s="23" t="s">
        <v>38</v>
      </c>
      <c r="C27" s="30" t="s">
        <v>67</v>
      </c>
      <c r="D27" s="30" t="s">
        <v>239</v>
      </c>
      <c r="E27" s="30" t="s">
        <v>253</v>
      </c>
      <c r="F27" s="30" t="s">
        <v>23</v>
      </c>
      <c r="G27" s="30" t="s">
        <v>49</v>
      </c>
      <c r="H27" s="30">
        <v>2016</v>
      </c>
      <c r="I27" s="30">
        <v>1591</v>
      </c>
      <c r="J27" s="30">
        <v>97</v>
      </c>
      <c r="K27" s="24" t="s">
        <v>86</v>
      </c>
      <c r="L27" s="30">
        <v>1895</v>
      </c>
      <c r="M27" s="30">
        <v>5</v>
      </c>
      <c r="N27" s="46">
        <v>42629</v>
      </c>
      <c r="O27" s="47">
        <f>51600*0.9065</f>
        <v>46775.4</v>
      </c>
      <c r="P27" s="48" t="s">
        <v>78</v>
      </c>
      <c r="Q27" s="25" t="s">
        <v>19</v>
      </c>
      <c r="R27" s="28">
        <v>45759</v>
      </c>
      <c r="S27" s="28">
        <v>46123</v>
      </c>
      <c r="T27" s="28">
        <v>45759</v>
      </c>
      <c r="U27" s="28">
        <v>46123</v>
      </c>
      <c r="V27" s="24" t="s">
        <v>289</v>
      </c>
      <c r="W27" s="29" t="s">
        <v>292</v>
      </c>
      <c r="X27" s="30" t="s">
        <v>186</v>
      </c>
      <c r="Y27" s="31" t="s">
        <v>286</v>
      </c>
      <c r="Z27" s="31" t="s">
        <v>286</v>
      </c>
    </row>
    <row r="28" spans="1:26" s="7" customFormat="1" ht="34.950000000000003" customHeight="1" x14ac:dyDescent="0.3">
      <c r="A28" s="22" t="s">
        <v>103</v>
      </c>
      <c r="B28" s="23" t="s">
        <v>39</v>
      </c>
      <c r="C28" s="30" t="s">
        <v>68</v>
      </c>
      <c r="D28" s="30" t="s">
        <v>258</v>
      </c>
      <c r="E28" s="30" t="s">
        <v>259</v>
      </c>
      <c r="F28" s="30" t="s">
        <v>23</v>
      </c>
      <c r="G28" s="30" t="s">
        <v>50</v>
      </c>
      <c r="H28" s="30">
        <v>2015</v>
      </c>
      <c r="I28" s="30">
        <v>1197</v>
      </c>
      <c r="J28" s="30">
        <v>77</v>
      </c>
      <c r="K28" s="24" t="s">
        <v>86</v>
      </c>
      <c r="L28" s="30">
        <v>1675</v>
      </c>
      <c r="M28" s="30">
        <v>5</v>
      </c>
      <c r="N28" s="46">
        <v>42109</v>
      </c>
      <c r="O28" s="47">
        <f>26200*0.9065</f>
        <v>23750.3</v>
      </c>
      <c r="P28" s="48" t="s">
        <v>78</v>
      </c>
      <c r="Q28" s="25" t="s">
        <v>19</v>
      </c>
      <c r="R28" s="28">
        <v>45759</v>
      </c>
      <c r="S28" s="28">
        <v>46123</v>
      </c>
      <c r="T28" s="28">
        <v>45759</v>
      </c>
      <c r="U28" s="28">
        <v>46123</v>
      </c>
      <c r="V28" s="24" t="s">
        <v>289</v>
      </c>
      <c r="W28" s="29" t="s">
        <v>292</v>
      </c>
      <c r="X28" s="30" t="s">
        <v>186</v>
      </c>
      <c r="Y28" s="31" t="s">
        <v>286</v>
      </c>
      <c r="Z28" s="31" t="s">
        <v>286</v>
      </c>
    </row>
    <row r="29" spans="1:26" s="7" customFormat="1" ht="34.950000000000003" customHeight="1" x14ac:dyDescent="0.3">
      <c r="A29" s="22" t="s">
        <v>104</v>
      </c>
      <c r="B29" s="23" t="s">
        <v>40</v>
      </c>
      <c r="C29" s="30" t="s">
        <v>69</v>
      </c>
      <c r="D29" s="30" t="s">
        <v>260</v>
      </c>
      <c r="E29" s="30" t="s">
        <v>261</v>
      </c>
      <c r="F29" s="30" t="s">
        <v>23</v>
      </c>
      <c r="G29" s="30" t="s">
        <v>50</v>
      </c>
      <c r="H29" s="30">
        <v>2015</v>
      </c>
      <c r="I29" s="30">
        <v>1197</v>
      </c>
      <c r="J29" s="30">
        <v>77</v>
      </c>
      <c r="K29" s="30" t="s">
        <v>86</v>
      </c>
      <c r="L29" s="30">
        <v>1675</v>
      </c>
      <c r="M29" s="30">
        <v>5</v>
      </c>
      <c r="N29" s="46">
        <v>42109</v>
      </c>
      <c r="O29" s="47">
        <f>28200*0.9065</f>
        <v>25563.3</v>
      </c>
      <c r="P29" s="48" t="s">
        <v>78</v>
      </c>
      <c r="Q29" s="25" t="s">
        <v>19</v>
      </c>
      <c r="R29" s="28">
        <v>45759</v>
      </c>
      <c r="S29" s="28">
        <v>46123</v>
      </c>
      <c r="T29" s="28">
        <v>45759</v>
      </c>
      <c r="U29" s="28">
        <v>46123</v>
      </c>
      <c r="V29" s="24" t="s">
        <v>289</v>
      </c>
      <c r="W29" s="29" t="s">
        <v>292</v>
      </c>
      <c r="X29" s="30" t="s">
        <v>186</v>
      </c>
      <c r="Y29" s="31" t="s">
        <v>286</v>
      </c>
      <c r="Z29" s="31" t="s">
        <v>286</v>
      </c>
    </row>
    <row r="30" spans="1:26" s="7" customFormat="1" ht="34.950000000000003" customHeight="1" x14ac:dyDescent="0.3">
      <c r="A30" s="22" t="s">
        <v>279</v>
      </c>
      <c r="B30" s="23" t="s">
        <v>41</v>
      </c>
      <c r="C30" s="30" t="s">
        <v>74</v>
      </c>
      <c r="D30" s="30" t="s">
        <v>260</v>
      </c>
      <c r="E30" s="30" t="s">
        <v>262</v>
      </c>
      <c r="F30" s="30" t="s">
        <v>23</v>
      </c>
      <c r="G30" s="30" t="s">
        <v>51</v>
      </c>
      <c r="H30" s="30">
        <v>2017</v>
      </c>
      <c r="I30" s="30">
        <v>999</v>
      </c>
      <c r="J30" s="30">
        <v>55</v>
      </c>
      <c r="K30" s="30" t="s">
        <v>86</v>
      </c>
      <c r="L30" s="30">
        <v>1330</v>
      </c>
      <c r="M30" s="30">
        <v>4</v>
      </c>
      <c r="N30" s="46">
        <v>43076</v>
      </c>
      <c r="O30" s="47">
        <f>26500*0.9065</f>
        <v>24022.25</v>
      </c>
      <c r="P30" s="48" t="s">
        <v>78</v>
      </c>
      <c r="Q30" s="25" t="s">
        <v>19</v>
      </c>
      <c r="R30" s="28">
        <v>45759</v>
      </c>
      <c r="S30" s="28">
        <v>46123</v>
      </c>
      <c r="T30" s="28">
        <v>45759</v>
      </c>
      <c r="U30" s="28">
        <v>46123</v>
      </c>
      <c r="V30" s="24" t="s">
        <v>289</v>
      </c>
      <c r="W30" s="29" t="s">
        <v>292</v>
      </c>
      <c r="X30" s="30" t="s">
        <v>186</v>
      </c>
      <c r="Y30" s="31" t="s">
        <v>286</v>
      </c>
      <c r="Z30" s="31" t="s">
        <v>286</v>
      </c>
    </row>
    <row r="31" spans="1:26" s="7" customFormat="1" ht="34.950000000000003" customHeight="1" x14ac:dyDescent="0.3">
      <c r="A31" s="22" t="s">
        <v>280</v>
      </c>
      <c r="B31" s="23" t="s">
        <v>42</v>
      </c>
      <c r="C31" s="30" t="s">
        <v>70</v>
      </c>
      <c r="D31" s="30" t="s">
        <v>260</v>
      </c>
      <c r="E31" s="30" t="s">
        <v>262</v>
      </c>
      <c r="F31" s="30" t="s">
        <v>23</v>
      </c>
      <c r="G31" s="30" t="s">
        <v>51</v>
      </c>
      <c r="H31" s="30">
        <v>2017</v>
      </c>
      <c r="I31" s="30">
        <v>999</v>
      </c>
      <c r="J31" s="30">
        <v>55</v>
      </c>
      <c r="K31" s="30" t="s">
        <v>86</v>
      </c>
      <c r="L31" s="30">
        <v>1330</v>
      </c>
      <c r="M31" s="30">
        <v>4</v>
      </c>
      <c r="N31" s="46">
        <v>43076</v>
      </c>
      <c r="O31" s="43">
        <f>25100*0.9065</f>
        <v>22753.149999999998</v>
      </c>
      <c r="P31" s="48" t="s">
        <v>78</v>
      </c>
      <c r="Q31" s="25" t="s">
        <v>19</v>
      </c>
      <c r="R31" s="28">
        <v>45759</v>
      </c>
      <c r="S31" s="28">
        <v>46123</v>
      </c>
      <c r="T31" s="28">
        <v>45759</v>
      </c>
      <c r="U31" s="28">
        <v>46123</v>
      </c>
      <c r="V31" s="24" t="s">
        <v>289</v>
      </c>
      <c r="W31" s="29" t="s">
        <v>292</v>
      </c>
      <c r="X31" s="30" t="s">
        <v>186</v>
      </c>
      <c r="Y31" s="31" t="s">
        <v>286</v>
      </c>
      <c r="Z31" s="31" t="s">
        <v>286</v>
      </c>
    </row>
    <row r="32" spans="1:26" s="7" customFormat="1" ht="34.950000000000003" customHeight="1" x14ac:dyDescent="0.3">
      <c r="A32" s="22" t="s">
        <v>105</v>
      </c>
      <c r="B32" s="23" t="s">
        <v>43</v>
      </c>
      <c r="C32" s="30" t="s">
        <v>71</v>
      </c>
      <c r="D32" s="30" t="s">
        <v>260</v>
      </c>
      <c r="E32" s="30" t="s">
        <v>262</v>
      </c>
      <c r="F32" s="30" t="s">
        <v>23</v>
      </c>
      <c r="G32" s="30" t="s">
        <v>51</v>
      </c>
      <c r="H32" s="30">
        <v>2017</v>
      </c>
      <c r="I32" s="30">
        <v>999</v>
      </c>
      <c r="J32" s="30">
        <v>55</v>
      </c>
      <c r="K32" s="30" t="s">
        <v>86</v>
      </c>
      <c r="L32" s="30">
        <v>1330</v>
      </c>
      <c r="M32" s="30">
        <v>4</v>
      </c>
      <c r="N32" s="46">
        <v>43076</v>
      </c>
      <c r="O32" s="43">
        <f>26400*0.9065</f>
        <v>23931.599999999999</v>
      </c>
      <c r="P32" s="48" t="s">
        <v>78</v>
      </c>
      <c r="Q32" s="25" t="s">
        <v>19</v>
      </c>
      <c r="R32" s="28">
        <v>45759</v>
      </c>
      <c r="S32" s="28">
        <v>46123</v>
      </c>
      <c r="T32" s="28">
        <v>45759</v>
      </c>
      <c r="U32" s="28">
        <v>46123</v>
      </c>
      <c r="V32" s="24" t="s">
        <v>289</v>
      </c>
      <c r="W32" s="29" t="s">
        <v>292</v>
      </c>
      <c r="X32" s="30" t="s">
        <v>186</v>
      </c>
      <c r="Y32" s="31" t="s">
        <v>286</v>
      </c>
      <c r="Z32" s="31" t="s">
        <v>286</v>
      </c>
    </row>
    <row r="33" spans="1:26" s="7" customFormat="1" ht="34.950000000000003" customHeight="1" x14ac:dyDescent="0.3">
      <c r="A33" s="22" t="s">
        <v>281</v>
      </c>
      <c r="B33" s="23" t="s">
        <v>44</v>
      </c>
      <c r="C33" s="30" t="s">
        <v>72</v>
      </c>
      <c r="D33" s="30" t="s">
        <v>260</v>
      </c>
      <c r="E33" s="30" t="s">
        <v>262</v>
      </c>
      <c r="F33" s="30" t="s">
        <v>23</v>
      </c>
      <c r="G33" s="30" t="s">
        <v>51</v>
      </c>
      <c r="H33" s="30">
        <v>2017</v>
      </c>
      <c r="I33" s="30">
        <v>999</v>
      </c>
      <c r="J33" s="30">
        <v>55</v>
      </c>
      <c r="K33" s="30" t="s">
        <v>86</v>
      </c>
      <c r="L33" s="30">
        <v>1330</v>
      </c>
      <c r="M33" s="30">
        <v>4</v>
      </c>
      <c r="N33" s="46">
        <v>43076</v>
      </c>
      <c r="O33" s="43">
        <f>26300*0.9065</f>
        <v>23840.95</v>
      </c>
      <c r="P33" s="48" t="s">
        <v>78</v>
      </c>
      <c r="Q33" s="25" t="s">
        <v>19</v>
      </c>
      <c r="R33" s="28">
        <v>45759</v>
      </c>
      <c r="S33" s="28">
        <v>46123</v>
      </c>
      <c r="T33" s="28">
        <v>45759</v>
      </c>
      <c r="U33" s="28">
        <v>46123</v>
      </c>
      <c r="V33" s="24" t="s">
        <v>289</v>
      </c>
      <c r="W33" s="29" t="s">
        <v>292</v>
      </c>
      <c r="X33" s="30" t="s">
        <v>186</v>
      </c>
      <c r="Y33" s="31" t="s">
        <v>286</v>
      </c>
      <c r="Z33" s="31" t="s">
        <v>286</v>
      </c>
    </row>
    <row r="34" spans="1:26" s="7" customFormat="1" ht="34.950000000000003" customHeight="1" x14ac:dyDescent="0.3">
      <c r="A34" s="22" t="s">
        <v>106</v>
      </c>
      <c r="B34" s="23" t="s">
        <v>45</v>
      </c>
      <c r="C34" s="30" t="s">
        <v>73</v>
      </c>
      <c r="D34" s="30" t="s">
        <v>260</v>
      </c>
      <c r="E34" s="30" t="s">
        <v>262</v>
      </c>
      <c r="F34" s="30" t="s">
        <v>23</v>
      </c>
      <c r="G34" s="30" t="s">
        <v>51</v>
      </c>
      <c r="H34" s="30">
        <v>2017</v>
      </c>
      <c r="I34" s="30">
        <v>999</v>
      </c>
      <c r="J34" s="30">
        <v>55</v>
      </c>
      <c r="K34" s="30" t="s">
        <v>86</v>
      </c>
      <c r="L34" s="30">
        <v>1330</v>
      </c>
      <c r="M34" s="30">
        <v>4</v>
      </c>
      <c r="N34" s="46">
        <v>43076</v>
      </c>
      <c r="O34" s="43">
        <f>26600*0.9065</f>
        <v>24112.899999999998</v>
      </c>
      <c r="P34" s="48" t="s">
        <v>78</v>
      </c>
      <c r="Q34" s="25" t="s">
        <v>19</v>
      </c>
      <c r="R34" s="28">
        <v>45759</v>
      </c>
      <c r="S34" s="28">
        <v>46123</v>
      </c>
      <c r="T34" s="28">
        <v>45759</v>
      </c>
      <c r="U34" s="28">
        <v>46123</v>
      </c>
      <c r="V34" s="24" t="s">
        <v>289</v>
      </c>
      <c r="W34" s="29" t="s">
        <v>292</v>
      </c>
      <c r="X34" s="30" t="s">
        <v>186</v>
      </c>
      <c r="Y34" s="31" t="s">
        <v>286</v>
      </c>
      <c r="Z34" s="31" t="s">
        <v>286</v>
      </c>
    </row>
    <row r="35" spans="1:26" s="7" customFormat="1" ht="34.950000000000003" customHeight="1" x14ac:dyDescent="0.3">
      <c r="A35" s="22" t="s">
        <v>107</v>
      </c>
      <c r="B35" s="23" t="s">
        <v>79</v>
      </c>
      <c r="C35" s="30" t="s">
        <v>80</v>
      </c>
      <c r="D35" s="33" t="s">
        <v>266</v>
      </c>
      <c r="E35" s="30"/>
      <c r="F35" s="30" t="s">
        <v>47</v>
      </c>
      <c r="G35" s="30"/>
      <c r="H35" s="30">
        <v>2017</v>
      </c>
      <c r="I35" s="24" t="s">
        <v>86</v>
      </c>
      <c r="J35" s="25" t="s">
        <v>86</v>
      </c>
      <c r="K35" s="30">
        <v>495</v>
      </c>
      <c r="L35" s="30"/>
      <c r="M35" s="33" t="s">
        <v>86</v>
      </c>
      <c r="N35" s="46">
        <v>43290</v>
      </c>
      <c r="O35" s="43" t="s">
        <v>86</v>
      </c>
      <c r="P35" s="49" t="s">
        <v>86</v>
      </c>
      <c r="Q35" s="50" t="s">
        <v>86</v>
      </c>
      <c r="R35" s="28">
        <v>45759</v>
      </c>
      <c r="S35" s="28">
        <v>46123</v>
      </c>
      <c r="T35" s="51" t="s">
        <v>86</v>
      </c>
      <c r="U35" s="51" t="s">
        <v>86</v>
      </c>
      <c r="V35" s="24" t="s">
        <v>142</v>
      </c>
      <c r="W35" s="29" t="s">
        <v>288</v>
      </c>
      <c r="X35" s="30" t="s">
        <v>86</v>
      </c>
      <c r="Y35" s="31" t="s">
        <v>286</v>
      </c>
      <c r="Z35" s="31" t="s">
        <v>286</v>
      </c>
    </row>
    <row r="36" spans="1:26" s="7" customFormat="1" ht="34.950000000000003" customHeight="1" x14ac:dyDescent="0.3">
      <c r="A36" s="22" t="s">
        <v>108</v>
      </c>
      <c r="B36" s="23" t="s">
        <v>81</v>
      </c>
      <c r="C36" s="30" t="s">
        <v>83</v>
      </c>
      <c r="D36" s="33" t="s">
        <v>266</v>
      </c>
      <c r="E36" s="30"/>
      <c r="F36" s="30" t="s">
        <v>47</v>
      </c>
      <c r="G36" s="30"/>
      <c r="H36" s="30">
        <v>2017</v>
      </c>
      <c r="I36" s="24" t="s">
        <v>86</v>
      </c>
      <c r="J36" s="25" t="s">
        <v>86</v>
      </c>
      <c r="K36" s="30">
        <v>495</v>
      </c>
      <c r="L36" s="30"/>
      <c r="M36" s="33" t="s">
        <v>86</v>
      </c>
      <c r="N36" s="46">
        <v>43290</v>
      </c>
      <c r="O36" s="43" t="s">
        <v>86</v>
      </c>
      <c r="P36" s="49" t="s">
        <v>86</v>
      </c>
      <c r="Q36" s="50" t="s">
        <v>86</v>
      </c>
      <c r="R36" s="28">
        <v>45759</v>
      </c>
      <c r="S36" s="28">
        <v>46123</v>
      </c>
      <c r="T36" s="51" t="s">
        <v>86</v>
      </c>
      <c r="U36" s="51" t="s">
        <v>86</v>
      </c>
      <c r="V36" s="24" t="s">
        <v>142</v>
      </c>
      <c r="W36" s="29" t="s">
        <v>288</v>
      </c>
      <c r="X36" s="30" t="s">
        <v>86</v>
      </c>
      <c r="Y36" s="31" t="s">
        <v>286</v>
      </c>
      <c r="Z36" s="31" t="s">
        <v>286</v>
      </c>
    </row>
    <row r="37" spans="1:26" s="7" customFormat="1" ht="34.950000000000003" customHeight="1" x14ac:dyDescent="0.3">
      <c r="A37" s="22" t="s">
        <v>109</v>
      </c>
      <c r="B37" s="23" t="s">
        <v>82</v>
      </c>
      <c r="C37" s="30" t="s">
        <v>84</v>
      </c>
      <c r="D37" s="33" t="s">
        <v>266</v>
      </c>
      <c r="E37" s="30"/>
      <c r="F37" s="30" t="s">
        <v>47</v>
      </c>
      <c r="G37" s="30"/>
      <c r="H37" s="30">
        <v>2017</v>
      </c>
      <c r="I37" s="24" t="s">
        <v>86</v>
      </c>
      <c r="J37" s="25" t="s">
        <v>86</v>
      </c>
      <c r="K37" s="30">
        <v>495</v>
      </c>
      <c r="L37" s="30"/>
      <c r="M37" s="24" t="s">
        <v>86</v>
      </c>
      <c r="N37" s="46">
        <v>43290</v>
      </c>
      <c r="O37" s="43" t="s">
        <v>86</v>
      </c>
      <c r="P37" s="49" t="s">
        <v>86</v>
      </c>
      <c r="Q37" s="50" t="s">
        <v>86</v>
      </c>
      <c r="R37" s="28">
        <v>45759</v>
      </c>
      <c r="S37" s="28">
        <v>46123</v>
      </c>
      <c r="T37" s="51" t="s">
        <v>86</v>
      </c>
      <c r="U37" s="51" t="s">
        <v>86</v>
      </c>
      <c r="V37" s="24" t="s">
        <v>142</v>
      </c>
      <c r="W37" s="29" t="s">
        <v>288</v>
      </c>
      <c r="X37" s="30" t="s">
        <v>86</v>
      </c>
      <c r="Y37" s="31" t="s">
        <v>286</v>
      </c>
      <c r="Z37" s="31" t="s">
        <v>286</v>
      </c>
    </row>
    <row r="38" spans="1:26" s="7" customFormat="1" ht="34.950000000000003" customHeight="1" x14ac:dyDescent="0.3">
      <c r="A38" s="22" t="s">
        <v>110</v>
      </c>
      <c r="B38" s="23" t="s">
        <v>87</v>
      </c>
      <c r="C38" s="30" t="s">
        <v>88</v>
      </c>
      <c r="D38" s="30" t="s">
        <v>264</v>
      </c>
      <c r="E38" s="30" t="s">
        <v>265</v>
      </c>
      <c r="F38" s="30" t="s">
        <v>24</v>
      </c>
      <c r="G38" s="30"/>
      <c r="H38" s="30">
        <v>2018</v>
      </c>
      <c r="I38" s="30">
        <v>1968</v>
      </c>
      <c r="J38" s="30">
        <v>130</v>
      </c>
      <c r="K38" s="30">
        <v>1227</v>
      </c>
      <c r="L38" s="30">
        <v>3500</v>
      </c>
      <c r="M38" s="30">
        <v>6</v>
      </c>
      <c r="N38" s="46">
        <v>43374</v>
      </c>
      <c r="O38" s="43">
        <v>62000</v>
      </c>
      <c r="P38" s="30" t="s">
        <v>21</v>
      </c>
      <c r="Q38" s="57" t="s">
        <v>20</v>
      </c>
      <c r="R38" s="28">
        <v>45759</v>
      </c>
      <c r="S38" s="28">
        <v>46123</v>
      </c>
      <c r="T38" s="28">
        <v>45759</v>
      </c>
      <c r="U38" s="28">
        <v>46123</v>
      </c>
      <c r="V38" s="24" t="s">
        <v>290</v>
      </c>
      <c r="W38" s="102" t="s">
        <v>291</v>
      </c>
      <c r="X38" s="30" t="s">
        <v>186</v>
      </c>
      <c r="Y38" s="31" t="s">
        <v>286</v>
      </c>
      <c r="Z38" s="31" t="s">
        <v>286</v>
      </c>
    </row>
    <row r="39" spans="1:26" ht="34.950000000000003" customHeight="1" x14ac:dyDescent="0.3">
      <c r="A39" s="22" t="s">
        <v>111</v>
      </c>
      <c r="B39" s="40" t="s">
        <v>120</v>
      </c>
      <c r="C39" s="30" t="s">
        <v>121</v>
      </c>
      <c r="D39" s="30" t="s">
        <v>139</v>
      </c>
      <c r="E39" s="30" t="s">
        <v>140</v>
      </c>
      <c r="F39" s="30" t="s">
        <v>23</v>
      </c>
      <c r="G39" s="52"/>
      <c r="H39" s="30">
        <v>2019</v>
      </c>
      <c r="I39" s="52" t="s">
        <v>250</v>
      </c>
      <c r="J39" s="52" t="s">
        <v>86</v>
      </c>
      <c r="K39" s="30" t="s">
        <v>86</v>
      </c>
      <c r="L39" s="52">
        <v>1710</v>
      </c>
      <c r="M39" s="52">
        <v>4</v>
      </c>
      <c r="N39" s="53">
        <v>43657</v>
      </c>
      <c r="O39" s="47">
        <f>62800*0.9065</f>
        <v>56928.2</v>
      </c>
      <c r="P39" s="48" t="s">
        <v>78</v>
      </c>
      <c r="Q39" s="50" t="s">
        <v>19</v>
      </c>
      <c r="R39" s="28">
        <v>45759</v>
      </c>
      <c r="S39" s="28">
        <v>46123</v>
      </c>
      <c r="T39" s="28">
        <v>45759</v>
      </c>
      <c r="U39" s="28">
        <v>46123</v>
      </c>
      <c r="V39" s="24" t="s">
        <v>289</v>
      </c>
      <c r="W39" s="29" t="s">
        <v>292</v>
      </c>
      <c r="X39" s="30" t="s">
        <v>186</v>
      </c>
      <c r="Y39" s="31" t="s">
        <v>286</v>
      </c>
      <c r="Z39" s="31" t="s">
        <v>286</v>
      </c>
    </row>
    <row r="40" spans="1:26" ht="34.950000000000003" customHeight="1" x14ac:dyDescent="0.3">
      <c r="A40" s="22" t="s">
        <v>112</v>
      </c>
      <c r="B40" s="40" t="s">
        <v>122</v>
      </c>
      <c r="C40" s="30" t="s">
        <v>123</v>
      </c>
      <c r="D40" s="30" t="s">
        <v>139</v>
      </c>
      <c r="E40" s="30" t="s">
        <v>140</v>
      </c>
      <c r="F40" s="30" t="s">
        <v>23</v>
      </c>
      <c r="G40" s="52"/>
      <c r="H40" s="30">
        <v>2019</v>
      </c>
      <c r="I40" s="52" t="s">
        <v>250</v>
      </c>
      <c r="J40" s="52" t="s">
        <v>86</v>
      </c>
      <c r="K40" s="30" t="s">
        <v>86</v>
      </c>
      <c r="L40" s="52">
        <v>1710</v>
      </c>
      <c r="M40" s="52">
        <v>4</v>
      </c>
      <c r="N40" s="53">
        <v>43657</v>
      </c>
      <c r="O40" s="47">
        <f>65600*0.9065</f>
        <v>59466.400000000001</v>
      </c>
      <c r="P40" s="48" t="s">
        <v>78</v>
      </c>
      <c r="Q40" s="50" t="s">
        <v>19</v>
      </c>
      <c r="R40" s="28">
        <v>45759</v>
      </c>
      <c r="S40" s="28">
        <v>46123</v>
      </c>
      <c r="T40" s="28">
        <v>45759</v>
      </c>
      <c r="U40" s="28">
        <v>46123</v>
      </c>
      <c r="V40" s="24" t="s">
        <v>289</v>
      </c>
      <c r="W40" s="29" t="s">
        <v>292</v>
      </c>
      <c r="X40" s="30" t="s">
        <v>186</v>
      </c>
      <c r="Y40" s="31" t="s">
        <v>286</v>
      </c>
      <c r="Z40" s="31" t="s">
        <v>286</v>
      </c>
    </row>
    <row r="41" spans="1:26" ht="34.950000000000003" customHeight="1" x14ac:dyDescent="0.3">
      <c r="A41" s="22" t="s">
        <v>113</v>
      </c>
      <c r="B41" s="40" t="s">
        <v>124</v>
      </c>
      <c r="C41" s="30" t="s">
        <v>125</v>
      </c>
      <c r="D41" s="30" t="s">
        <v>139</v>
      </c>
      <c r="E41" s="30" t="s">
        <v>140</v>
      </c>
      <c r="F41" s="30" t="s">
        <v>23</v>
      </c>
      <c r="G41" s="52"/>
      <c r="H41" s="30">
        <v>2019</v>
      </c>
      <c r="I41" s="52" t="s">
        <v>250</v>
      </c>
      <c r="J41" s="52" t="s">
        <v>86</v>
      </c>
      <c r="K41" s="30" t="s">
        <v>86</v>
      </c>
      <c r="L41" s="52">
        <v>1710</v>
      </c>
      <c r="M41" s="52">
        <v>4</v>
      </c>
      <c r="N41" s="53">
        <v>43657</v>
      </c>
      <c r="O41" s="47">
        <f>68100*0.9065</f>
        <v>61732.65</v>
      </c>
      <c r="P41" s="48" t="s">
        <v>78</v>
      </c>
      <c r="Q41" s="50" t="s">
        <v>19</v>
      </c>
      <c r="R41" s="28">
        <v>45759</v>
      </c>
      <c r="S41" s="28">
        <v>46123</v>
      </c>
      <c r="T41" s="28">
        <v>45759</v>
      </c>
      <c r="U41" s="28">
        <v>46123</v>
      </c>
      <c r="V41" s="24" t="s">
        <v>289</v>
      </c>
      <c r="W41" s="29" t="s">
        <v>292</v>
      </c>
      <c r="X41" s="30" t="s">
        <v>186</v>
      </c>
      <c r="Y41" s="31" t="s">
        <v>286</v>
      </c>
      <c r="Z41" s="31" t="s">
        <v>286</v>
      </c>
    </row>
    <row r="42" spans="1:26" ht="34.950000000000003" customHeight="1" x14ac:dyDescent="0.3">
      <c r="A42" s="22" t="s">
        <v>114</v>
      </c>
      <c r="B42" s="40" t="s">
        <v>131</v>
      </c>
      <c r="C42" s="30" t="s">
        <v>126</v>
      </c>
      <c r="D42" s="30" t="s">
        <v>139</v>
      </c>
      <c r="E42" s="30" t="s">
        <v>140</v>
      </c>
      <c r="F42" s="30" t="s">
        <v>23</v>
      </c>
      <c r="G42" s="52"/>
      <c r="H42" s="30">
        <v>2019</v>
      </c>
      <c r="I42" s="52" t="s">
        <v>250</v>
      </c>
      <c r="J42" s="52" t="s">
        <v>86</v>
      </c>
      <c r="K42" s="30" t="s">
        <v>86</v>
      </c>
      <c r="L42" s="52">
        <v>1710</v>
      </c>
      <c r="M42" s="52">
        <v>4</v>
      </c>
      <c r="N42" s="53">
        <v>43657</v>
      </c>
      <c r="O42" s="47">
        <f>63200*0.9065</f>
        <v>57290.799999999996</v>
      </c>
      <c r="P42" s="48" t="s">
        <v>78</v>
      </c>
      <c r="Q42" s="50" t="s">
        <v>19</v>
      </c>
      <c r="R42" s="28">
        <v>45759</v>
      </c>
      <c r="S42" s="28">
        <v>46123</v>
      </c>
      <c r="T42" s="28">
        <v>45759</v>
      </c>
      <c r="U42" s="28">
        <v>46123</v>
      </c>
      <c r="V42" s="24" t="s">
        <v>289</v>
      </c>
      <c r="W42" s="29" t="s">
        <v>292</v>
      </c>
      <c r="X42" s="30" t="s">
        <v>186</v>
      </c>
      <c r="Y42" s="31" t="s">
        <v>286</v>
      </c>
      <c r="Z42" s="31" t="s">
        <v>286</v>
      </c>
    </row>
    <row r="43" spans="1:26" ht="34.950000000000003" customHeight="1" x14ac:dyDescent="0.3">
      <c r="A43" s="22" t="s">
        <v>115</v>
      </c>
      <c r="B43" s="40" t="s">
        <v>133</v>
      </c>
      <c r="C43" s="30" t="s">
        <v>134</v>
      </c>
      <c r="D43" s="24" t="s">
        <v>266</v>
      </c>
      <c r="E43" s="30" t="s">
        <v>136</v>
      </c>
      <c r="F43" s="30" t="s">
        <v>47</v>
      </c>
      <c r="G43" s="52"/>
      <c r="H43" s="30">
        <v>2021</v>
      </c>
      <c r="I43" s="24" t="s">
        <v>86</v>
      </c>
      <c r="J43" s="25" t="s">
        <v>86</v>
      </c>
      <c r="K43" s="52">
        <v>505</v>
      </c>
      <c r="L43" s="52">
        <v>750</v>
      </c>
      <c r="M43" s="52" t="s">
        <v>86</v>
      </c>
      <c r="N43" s="53">
        <v>44334</v>
      </c>
      <c r="O43" s="47" t="s">
        <v>86</v>
      </c>
      <c r="P43" s="48" t="s">
        <v>86</v>
      </c>
      <c r="Q43" s="50" t="s">
        <v>86</v>
      </c>
      <c r="R43" s="28">
        <v>45759</v>
      </c>
      <c r="S43" s="28">
        <v>46123</v>
      </c>
      <c r="T43" s="53" t="s">
        <v>86</v>
      </c>
      <c r="U43" s="51" t="s">
        <v>86</v>
      </c>
      <c r="V43" s="24" t="s">
        <v>142</v>
      </c>
      <c r="W43" s="29" t="s">
        <v>288</v>
      </c>
      <c r="X43" s="30" t="s">
        <v>86</v>
      </c>
      <c r="Y43" s="31" t="s">
        <v>286</v>
      </c>
      <c r="Z43" s="31" t="s">
        <v>286</v>
      </c>
    </row>
    <row r="44" spans="1:26" ht="34.950000000000003" customHeight="1" x14ac:dyDescent="0.3">
      <c r="A44" s="22" t="s">
        <v>116</v>
      </c>
      <c r="B44" s="40" t="s">
        <v>159</v>
      </c>
      <c r="C44" s="24" t="s">
        <v>165</v>
      </c>
      <c r="D44" s="30" t="s">
        <v>153</v>
      </c>
      <c r="E44" s="30" t="s">
        <v>154</v>
      </c>
      <c r="F44" s="30" t="s">
        <v>24</v>
      </c>
      <c r="G44" s="54" t="s">
        <v>158</v>
      </c>
      <c r="H44" s="30">
        <v>2018</v>
      </c>
      <c r="I44" s="52">
        <v>2287</v>
      </c>
      <c r="J44" s="52">
        <v>100</v>
      </c>
      <c r="K44" s="52">
        <v>895</v>
      </c>
      <c r="L44" s="52">
        <v>3500</v>
      </c>
      <c r="M44" s="52">
        <v>7</v>
      </c>
      <c r="N44" s="53">
        <v>43259</v>
      </c>
      <c r="O44" s="43">
        <v>73304</v>
      </c>
      <c r="P44" s="48" t="s">
        <v>21</v>
      </c>
      <c r="Q44" s="25" t="s">
        <v>270</v>
      </c>
      <c r="R44" s="28">
        <v>45759</v>
      </c>
      <c r="S44" s="28">
        <v>46123</v>
      </c>
      <c r="T44" s="28">
        <v>45759</v>
      </c>
      <c r="U44" s="28">
        <v>46123</v>
      </c>
      <c r="V44" s="24" t="s">
        <v>290</v>
      </c>
      <c r="W44" s="102" t="s">
        <v>291</v>
      </c>
      <c r="X44" s="30" t="s">
        <v>186</v>
      </c>
      <c r="Y44" s="31" t="s">
        <v>286</v>
      </c>
      <c r="Z44" s="31" t="s">
        <v>286</v>
      </c>
    </row>
    <row r="45" spans="1:26" ht="34.950000000000003" customHeight="1" x14ac:dyDescent="0.3">
      <c r="A45" s="22" t="s">
        <v>117</v>
      </c>
      <c r="B45" s="40" t="s">
        <v>156</v>
      </c>
      <c r="C45" s="30" t="s">
        <v>166</v>
      </c>
      <c r="D45" s="30" t="s">
        <v>153</v>
      </c>
      <c r="E45" s="30" t="s">
        <v>154</v>
      </c>
      <c r="F45" s="30" t="s">
        <v>24</v>
      </c>
      <c r="G45" s="54" t="s">
        <v>158</v>
      </c>
      <c r="H45" s="30">
        <v>2018</v>
      </c>
      <c r="I45" s="52">
        <v>2287</v>
      </c>
      <c r="J45" s="52">
        <v>100</v>
      </c>
      <c r="K45" s="52">
        <v>895</v>
      </c>
      <c r="L45" s="52">
        <v>3500</v>
      </c>
      <c r="M45" s="52">
        <v>7</v>
      </c>
      <c r="N45" s="53">
        <v>43259</v>
      </c>
      <c r="O45" s="43">
        <v>73304</v>
      </c>
      <c r="P45" s="48" t="s">
        <v>21</v>
      </c>
      <c r="Q45" s="25" t="s">
        <v>270</v>
      </c>
      <c r="R45" s="28">
        <v>45759</v>
      </c>
      <c r="S45" s="28">
        <v>46123</v>
      </c>
      <c r="T45" s="28">
        <v>45759</v>
      </c>
      <c r="U45" s="28">
        <v>46123</v>
      </c>
      <c r="V45" s="24" t="s">
        <v>290</v>
      </c>
      <c r="W45" s="102" t="s">
        <v>291</v>
      </c>
      <c r="X45" s="30" t="s">
        <v>186</v>
      </c>
      <c r="Y45" s="31" t="s">
        <v>286</v>
      </c>
      <c r="Z45" s="31" t="s">
        <v>286</v>
      </c>
    </row>
    <row r="46" spans="1:26" ht="34.950000000000003" customHeight="1" x14ac:dyDescent="0.3">
      <c r="A46" s="22" t="s">
        <v>118</v>
      </c>
      <c r="B46" s="40" t="s">
        <v>155</v>
      </c>
      <c r="C46" s="30" t="s">
        <v>167</v>
      </c>
      <c r="D46" s="30" t="s">
        <v>153</v>
      </c>
      <c r="E46" s="30" t="s">
        <v>154</v>
      </c>
      <c r="F46" s="30" t="s">
        <v>24</v>
      </c>
      <c r="G46" s="54" t="s">
        <v>157</v>
      </c>
      <c r="H46" s="30">
        <v>2018</v>
      </c>
      <c r="I46" s="52">
        <v>2287</v>
      </c>
      <c r="J46" s="52">
        <v>100</v>
      </c>
      <c r="K46" s="52">
        <v>895</v>
      </c>
      <c r="L46" s="52">
        <v>3500</v>
      </c>
      <c r="M46" s="52">
        <v>7</v>
      </c>
      <c r="N46" s="53">
        <v>43259</v>
      </c>
      <c r="O46" s="43">
        <v>96000</v>
      </c>
      <c r="P46" s="48" t="s">
        <v>21</v>
      </c>
      <c r="Q46" s="77" t="s">
        <v>20</v>
      </c>
      <c r="R46" s="28">
        <v>45759</v>
      </c>
      <c r="S46" s="28">
        <v>46123</v>
      </c>
      <c r="T46" s="28">
        <v>45759</v>
      </c>
      <c r="U46" s="28">
        <v>46123</v>
      </c>
      <c r="V46" s="24" t="s">
        <v>290</v>
      </c>
      <c r="W46" s="102" t="s">
        <v>291</v>
      </c>
      <c r="X46" s="30" t="s">
        <v>186</v>
      </c>
      <c r="Y46" s="31" t="s">
        <v>286</v>
      </c>
      <c r="Z46" s="31" t="s">
        <v>286</v>
      </c>
    </row>
    <row r="47" spans="1:26" ht="34.950000000000003" customHeight="1" x14ac:dyDescent="0.3">
      <c r="A47" s="22" t="s">
        <v>119</v>
      </c>
      <c r="B47" s="40" t="s">
        <v>144</v>
      </c>
      <c r="C47" s="24" t="s">
        <v>151</v>
      </c>
      <c r="D47" s="30" t="s">
        <v>153</v>
      </c>
      <c r="E47" s="30" t="s">
        <v>154</v>
      </c>
      <c r="F47" s="30" t="s">
        <v>24</v>
      </c>
      <c r="G47" s="54" t="s">
        <v>158</v>
      </c>
      <c r="H47" s="30">
        <v>2018</v>
      </c>
      <c r="I47" s="52">
        <v>2287</v>
      </c>
      <c r="J47" s="52">
        <v>100</v>
      </c>
      <c r="K47" s="52">
        <v>895</v>
      </c>
      <c r="L47" s="52">
        <v>3500</v>
      </c>
      <c r="M47" s="52">
        <v>7</v>
      </c>
      <c r="N47" s="53">
        <v>43259</v>
      </c>
      <c r="O47" s="43">
        <v>73304</v>
      </c>
      <c r="P47" s="48" t="s">
        <v>21</v>
      </c>
      <c r="Q47" s="25" t="s">
        <v>270</v>
      </c>
      <c r="R47" s="28">
        <v>45759</v>
      </c>
      <c r="S47" s="28">
        <v>46123</v>
      </c>
      <c r="T47" s="28">
        <v>45759</v>
      </c>
      <c r="U47" s="28">
        <v>46123</v>
      </c>
      <c r="V47" s="24" t="s">
        <v>290</v>
      </c>
      <c r="W47" s="102" t="s">
        <v>291</v>
      </c>
      <c r="X47" s="30" t="s">
        <v>186</v>
      </c>
      <c r="Y47" s="31" t="s">
        <v>286</v>
      </c>
      <c r="Z47" s="31" t="s">
        <v>286</v>
      </c>
    </row>
    <row r="48" spans="1:26" ht="34.950000000000003" customHeight="1" x14ac:dyDescent="0.3">
      <c r="A48" s="22" t="s">
        <v>127</v>
      </c>
      <c r="B48" s="40" t="s">
        <v>191</v>
      </c>
      <c r="C48" s="30" t="s">
        <v>152</v>
      </c>
      <c r="D48" s="30" t="s">
        <v>153</v>
      </c>
      <c r="E48" s="30" t="s">
        <v>154</v>
      </c>
      <c r="F48" s="30" t="s">
        <v>24</v>
      </c>
      <c r="G48" s="54" t="s">
        <v>157</v>
      </c>
      <c r="H48" s="30">
        <v>2018</v>
      </c>
      <c r="I48" s="52">
        <v>2287</v>
      </c>
      <c r="J48" s="52">
        <v>100</v>
      </c>
      <c r="K48" s="52">
        <v>895</v>
      </c>
      <c r="L48" s="52">
        <v>3500</v>
      </c>
      <c r="M48" s="52">
        <v>7</v>
      </c>
      <c r="N48" s="53">
        <v>43259</v>
      </c>
      <c r="O48" s="43">
        <v>96000</v>
      </c>
      <c r="P48" s="48" t="s">
        <v>21</v>
      </c>
      <c r="Q48" s="77" t="s">
        <v>20</v>
      </c>
      <c r="R48" s="28">
        <v>45759</v>
      </c>
      <c r="S48" s="28">
        <v>46123</v>
      </c>
      <c r="T48" s="28">
        <v>45759</v>
      </c>
      <c r="U48" s="28">
        <v>46123</v>
      </c>
      <c r="V48" s="24" t="s">
        <v>290</v>
      </c>
      <c r="W48" s="102" t="s">
        <v>291</v>
      </c>
      <c r="X48" s="30" t="s">
        <v>186</v>
      </c>
      <c r="Y48" s="31" t="s">
        <v>286</v>
      </c>
      <c r="Z48" s="31" t="s">
        <v>286</v>
      </c>
    </row>
    <row r="49" spans="1:26" ht="34.950000000000003" customHeight="1" x14ac:dyDescent="0.3">
      <c r="A49" s="22" t="s">
        <v>128</v>
      </c>
      <c r="B49" s="40" t="s">
        <v>187</v>
      </c>
      <c r="C49" s="30" t="s">
        <v>160</v>
      </c>
      <c r="D49" s="30" t="s">
        <v>153</v>
      </c>
      <c r="E49" s="30" t="s">
        <v>154</v>
      </c>
      <c r="F49" s="30" t="s">
        <v>24</v>
      </c>
      <c r="G49" s="54" t="s">
        <v>158</v>
      </c>
      <c r="H49" s="30">
        <v>2018</v>
      </c>
      <c r="I49" s="52">
        <v>2287</v>
      </c>
      <c r="J49" s="52">
        <v>100</v>
      </c>
      <c r="K49" s="52">
        <v>895</v>
      </c>
      <c r="L49" s="52">
        <v>3500</v>
      </c>
      <c r="M49" s="52">
        <v>7</v>
      </c>
      <c r="N49" s="53">
        <v>43259</v>
      </c>
      <c r="O49" s="43">
        <v>73304</v>
      </c>
      <c r="P49" s="48" t="s">
        <v>21</v>
      </c>
      <c r="Q49" s="25" t="s">
        <v>270</v>
      </c>
      <c r="R49" s="28">
        <v>45759</v>
      </c>
      <c r="S49" s="28">
        <v>46123</v>
      </c>
      <c r="T49" s="28">
        <v>45759</v>
      </c>
      <c r="U49" s="28">
        <v>46123</v>
      </c>
      <c r="V49" s="24" t="s">
        <v>290</v>
      </c>
      <c r="W49" s="102" t="s">
        <v>291</v>
      </c>
      <c r="X49" s="30" t="s">
        <v>186</v>
      </c>
      <c r="Y49" s="31" t="s">
        <v>286</v>
      </c>
      <c r="Z49" s="31" t="s">
        <v>286</v>
      </c>
    </row>
    <row r="50" spans="1:26" ht="34.950000000000003" customHeight="1" x14ac:dyDescent="0.3">
      <c r="A50" s="22" t="s">
        <v>129</v>
      </c>
      <c r="B50" s="56" t="s">
        <v>188</v>
      </c>
      <c r="C50" s="57" t="s">
        <v>161</v>
      </c>
      <c r="D50" s="57" t="s">
        <v>153</v>
      </c>
      <c r="E50" s="57" t="s">
        <v>154</v>
      </c>
      <c r="F50" s="57" t="s">
        <v>24</v>
      </c>
      <c r="G50" s="58" t="s">
        <v>158</v>
      </c>
      <c r="H50" s="57">
        <v>2018</v>
      </c>
      <c r="I50" s="59">
        <v>2287</v>
      </c>
      <c r="J50" s="59">
        <v>100</v>
      </c>
      <c r="K50" s="59">
        <v>895</v>
      </c>
      <c r="L50" s="59">
        <v>3500</v>
      </c>
      <c r="M50" s="59">
        <v>7</v>
      </c>
      <c r="N50" s="60">
        <v>43259</v>
      </c>
      <c r="O50" s="92">
        <v>73304</v>
      </c>
      <c r="P50" s="61" t="s">
        <v>21</v>
      </c>
      <c r="Q50" s="44" t="s">
        <v>270</v>
      </c>
      <c r="R50" s="84">
        <v>45759</v>
      </c>
      <c r="S50" s="84">
        <v>46123</v>
      </c>
      <c r="T50" s="84">
        <v>45759</v>
      </c>
      <c r="U50" s="84">
        <v>46123</v>
      </c>
      <c r="V50" s="24" t="s">
        <v>290</v>
      </c>
      <c r="W50" s="102" t="s">
        <v>291</v>
      </c>
      <c r="X50" s="57" t="s">
        <v>186</v>
      </c>
      <c r="Y50" s="31" t="s">
        <v>286</v>
      </c>
      <c r="Z50" s="31" t="s">
        <v>286</v>
      </c>
    </row>
    <row r="51" spans="1:26" ht="34.950000000000003" customHeight="1" x14ac:dyDescent="0.3">
      <c r="A51" s="22" t="s">
        <v>130</v>
      </c>
      <c r="B51" s="40" t="s">
        <v>189</v>
      </c>
      <c r="C51" s="30" t="s">
        <v>162</v>
      </c>
      <c r="D51" s="30" t="s">
        <v>153</v>
      </c>
      <c r="E51" s="30" t="s">
        <v>154</v>
      </c>
      <c r="F51" s="30" t="s">
        <v>24</v>
      </c>
      <c r="G51" s="54" t="s">
        <v>158</v>
      </c>
      <c r="H51" s="30">
        <v>2018</v>
      </c>
      <c r="I51" s="52">
        <v>2287</v>
      </c>
      <c r="J51" s="52">
        <v>100</v>
      </c>
      <c r="K51" s="52">
        <v>895</v>
      </c>
      <c r="L51" s="52">
        <v>3500</v>
      </c>
      <c r="M51" s="52">
        <v>7</v>
      </c>
      <c r="N51" s="53">
        <v>43259</v>
      </c>
      <c r="O51" s="94">
        <v>73304</v>
      </c>
      <c r="P51" s="30" t="s">
        <v>21</v>
      </c>
      <c r="Q51" s="30" t="s">
        <v>270</v>
      </c>
      <c r="R51" s="51">
        <v>45759</v>
      </c>
      <c r="S51" s="51">
        <v>46123</v>
      </c>
      <c r="T51" s="51">
        <v>45759</v>
      </c>
      <c r="U51" s="51">
        <v>46123</v>
      </c>
      <c r="V51" s="24" t="s">
        <v>290</v>
      </c>
      <c r="W51" s="102" t="s">
        <v>291</v>
      </c>
      <c r="X51" s="30" t="s">
        <v>186</v>
      </c>
      <c r="Y51" s="31" t="s">
        <v>286</v>
      </c>
      <c r="Z51" s="31" t="s">
        <v>286</v>
      </c>
    </row>
    <row r="52" spans="1:26" ht="34.950000000000003" customHeight="1" x14ac:dyDescent="0.3">
      <c r="A52" s="22" t="s">
        <v>145</v>
      </c>
      <c r="B52" s="56" t="s">
        <v>190</v>
      </c>
      <c r="C52" s="57" t="s">
        <v>163</v>
      </c>
      <c r="D52" s="57" t="s">
        <v>153</v>
      </c>
      <c r="E52" s="57" t="s">
        <v>154</v>
      </c>
      <c r="F52" s="57" t="s">
        <v>24</v>
      </c>
      <c r="G52" s="58" t="s">
        <v>158</v>
      </c>
      <c r="H52" s="57">
        <v>2018</v>
      </c>
      <c r="I52" s="59">
        <v>2287</v>
      </c>
      <c r="J52" s="59">
        <v>100</v>
      </c>
      <c r="K52" s="59">
        <v>895</v>
      </c>
      <c r="L52" s="59">
        <v>3500</v>
      </c>
      <c r="M52" s="59">
        <v>7</v>
      </c>
      <c r="N52" s="60">
        <v>43259</v>
      </c>
      <c r="O52" s="95">
        <v>64757</v>
      </c>
      <c r="P52" s="57" t="s">
        <v>21</v>
      </c>
      <c r="Q52" s="57" t="s">
        <v>270</v>
      </c>
      <c r="R52" s="89">
        <v>45759</v>
      </c>
      <c r="S52" s="89">
        <v>46123</v>
      </c>
      <c r="T52" s="89">
        <v>45759</v>
      </c>
      <c r="U52" s="89">
        <v>46123</v>
      </c>
      <c r="V52" s="24" t="s">
        <v>290</v>
      </c>
      <c r="W52" s="102" t="s">
        <v>291</v>
      </c>
      <c r="X52" s="57" t="s">
        <v>186</v>
      </c>
      <c r="Y52" s="31" t="s">
        <v>286</v>
      </c>
      <c r="Z52" s="31" t="s">
        <v>286</v>
      </c>
    </row>
    <row r="53" spans="1:26" ht="34.950000000000003" customHeight="1" x14ac:dyDescent="0.3">
      <c r="A53" s="22" t="s">
        <v>146</v>
      </c>
      <c r="B53" s="40" t="s">
        <v>168</v>
      </c>
      <c r="C53" s="30" t="s">
        <v>170</v>
      </c>
      <c r="D53" s="30" t="s">
        <v>171</v>
      </c>
      <c r="E53" s="30" t="s">
        <v>172</v>
      </c>
      <c r="F53" s="30" t="s">
        <v>174</v>
      </c>
      <c r="G53" s="54" t="s">
        <v>173</v>
      </c>
      <c r="H53" s="30">
        <v>2022</v>
      </c>
      <c r="I53" s="52">
        <v>12809</v>
      </c>
      <c r="J53" s="52">
        <v>350</v>
      </c>
      <c r="K53" s="30" t="s">
        <v>86</v>
      </c>
      <c r="L53" s="52">
        <v>26000</v>
      </c>
      <c r="M53" s="52">
        <v>3</v>
      </c>
      <c r="N53" s="53">
        <v>45007</v>
      </c>
      <c r="O53" s="94">
        <v>2449000</v>
      </c>
      <c r="P53" s="30" t="s">
        <v>21</v>
      </c>
      <c r="Q53" s="80" t="s">
        <v>269</v>
      </c>
      <c r="R53" s="62">
        <v>45738</v>
      </c>
      <c r="S53" s="62">
        <v>46102</v>
      </c>
      <c r="T53" s="62">
        <v>45373</v>
      </c>
      <c r="U53" s="62">
        <v>45737</v>
      </c>
      <c r="V53" s="24" t="s">
        <v>143</v>
      </c>
      <c r="W53" s="30" t="s">
        <v>86</v>
      </c>
      <c r="X53" s="30" t="s">
        <v>86</v>
      </c>
      <c r="Y53" s="30" t="s">
        <v>268</v>
      </c>
      <c r="Z53" s="31" t="s">
        <v>286</v>
      </c>
    </row>
    <row r="54" spans="1:26" s="1" customFormat="1" ht="34.950000000000003" customHeight="1" x14ac:dyDescent="0.3">
      <c r="A54" s="22" t="s">
        <v>147</v>
      </c>
      <c r="B54" s="63" t="s">
        <v>176</v>
      </c>
      <c r="C54" s="64" t="s">
        <v>177</v>
      </c>
      <c r="D54" s="64" t="s">
        <v>178</v>
      </c>
      <c r="E54" s="64" t="s">
        <v>180</v>
      </c>
      <c r="F54" s="64" t="s">
        <v>47</v>
      </c>
      <c r="G54" s="64" t="s">
        <v>179</v>
      </c>
      <c r="H54" s="65">
        <v>2023</v>
      </c>
      <c r="I54" s="90" t="s">
        <v>86</v>
      </c>
      <c r="J54" s="65" t="s">
        <v>86</v>
      </c>
      <c r="K54" s="64">
        <v>750</v>
      </c>
      <c r="L54" s="64"/>
      <c r="M54" s="64" t="s">
        <v>86</v>
      </c>
      <c r="N54" s="66">
        <v>45009</v>
      </c>
      <c r="O54" s="96" t="s">
        <v>86</v>
      </c>
      <c r="P54" s="69" t="s">
        <v>86</v>
      </c>
      <c r="Q54" s="69" t="s">
        <v>86</v>
      </c>
      <c r="R54" s="91">
        <v>45759</v>
      </c>
      <c r="S54" s="91">
        <v>46123</v>
      </c>
      <c r="T54" s="64" t="s">
        <v>86</v>
      </c>
      <c r="U54" s="64" t="s">
        <v>86</v>
      </c>
      <c r="V54" s="90" t="s">
        <v>142</v>
      </c>
      <c r="W54" s="29" t="s">
        <v>288</v>
      </c>
      <c r="X54" s="65" t="s">
        <v>86</v>
      </c>
      <c r="Y54" s="31" t="s">
        <v>286</v>
      </c>
      <c r="Z54" s="31" t="s">
        <v>286</v>
      </c>
    </row>
    <row r="55" spans="1:26" ht="34.950000000000003" customHeight="1" x14ac:dyDescent="0.3">
      <c r="A55" s="22" t="s">
        <v>148</v>
      </c>
      <c r="B55" s="56" t="s">
        <v>181</v>
      </c>
      <c r="C55" s="57" t="s">
        <v>184</v>
      </c>
      <c r="D55" s="57" t="s">
        <v>183</v>
      </c>
      <c r="E55" s="57" t="s">
        <v>185</v>
      </c>
      <c r="F55" s="57" t="s">
        <v>174</v>
      </c>
      <c r="G55" s="58" t="s">
        <v>174</v>
      </c>
      <c r="H55" s="57">
        <v>2008</v>
      </c>
      <c r="I55" s="59">
        <v>7146</v>
      </c>
      <c r="J55" s="59">
        <v>206</v>
      </c>
      <c r="K55" s="57" t="s">
        <v>86</v>
      </c>
      <c r="L55" s="59">
        <v>17990</v>
      </c>
      <c r="M55" s="59">
        <v>2</v>
      </c>
      <c r="N55" s="60">
        <v>39688</v>
      </c>
      <c r="O55" s="95">
        <v>360000</v>
      </c>
      <c r="P55" s="79" t="s">
        <v>21</v>
      </c>
      <c r="Q55" s="81" t="s">
        <v>20</v>
      </c>
      <c r="R55" s="89">
        <v>45759</v>
      </c>
      <c r="S55" s="89">
        <v>46123</v>
      </c>
      <c r="T55" s="89">
        <v>45759</v>
      </c>
      <c r="U55" s="89">
        <v>46123</v>
      </c>
      <c r="V55" s="33" t="s">
        <v>143</v>
      </c>
      <c r="W55" s="57" t="s">
        <v>86</v>
      </c>
      <c r="X55" s="57" t="s">
        <v>86</v>
      </c>
      <c r="Y55" s="31" t="s">
        <v>286</v>
      </c>
      <c r="Z55" s="31" t="s">
        <v>286</v>
      </c>
    </row>
    <row r="56" spans="1:26" s="1" customFormat="1" ht="34.950000000000003" customHeight="1" x14ac:dyDescent="0.3">
      <c r="A56" s="22" t="s">
        <v>149</v>
      </c>
      <c r="B56" s="40" t="s">
        <v>195</v>
      </c>
      <c r="C56" s="30" t="s">
        <v>196</v>
      </c>
      <c r="D56" s="30" t="s">
        <v>197</v>
      </c>
      <c r="E56" s="30" t="s">
        <v>198</v>
      </c>
      <c r="F56" s="52" t="s">
        <v>24</v>
      </c>
      <c r="G56" s="52"/>
      <c r="H56" s="30">
        <v>2024</v>
      </c>
      <c r="I56" s="52">
        <v>1968</v>
      </c>
      <c r="J56" s="52">
        <v>130</v>
      </c>
      <c r="K56" s="52">
        <v>1078</v>
      </c>
      <c r="L56" s="52">
        <v>3500</v>
      </c>
      <c r="M56" s="52">
        <v>7</v>
      </c>
      <c r="N56" s="53">
        <v>45427</v>
      </c>
      <c r="O56" s="50">
        <v>171992</v>
      </c>
      <c r="P56" s="67" t="s">
        <v>21</v>
      </c>
      <c r="Q56" s="67" t="s">
        <v>18</v>
      </c>
      <c r="R56" s="53">
        <v>45792</v>
      </c>
      <c r="S56" s="53">
        <v>46156</v>
      </c>
      <c r="T56" s="53">
        <v>45792</v>
      </c>
      <c r="U56" s="53">
        <v>46156</v>
      </c>
      <c r="V56" s="24" t="s">
        <v>290</v>
      </c>
      <c r="W56" s="102" t="s">
        <v>291</v>
      </c>
      <c r="X56" s="30" t="s">
        <v>186</v>
      </c>
      <c r="Y56" s="31" t="s">
        <v>286</v>
      </c>
      <c r="Z56" s="31" t="s">
        <v>286</v>
      </c>
    </row>
    <row r="57" spans="1:26" s="1" customFormat="1" ht="34.950000000000003" customHeight="1" x14ac:dyDescent="0.3">
      <c r="A57" s="22" t="s">
        <v>150</v>
      </c>
      <c r="B57" s="40" t="s">
        <v>201</v>
      </c>
      <c r="C57" s="30" t="s">
        <v>202</v>
      </c>
      <c r="D57" s="30" t="s">
        <v>197</v>
      </c>
      <c r="E57" s="30" t="s">
        <v>198</v>
      </c>
      <c r="F57" s="52" t="s">
        <v>24</v>
      </c>
      <c r="G57" s="52"/>
      <c r="H57" s="30">
        <v>2024</v>
      </c>
      <c r="I57" s="52">
        <v>1968</v>
      </c>
      <c r="J57" s="52">
        <v>130</v>
      </c>
      <c r="K57" s="52">
        <v>1078</v>
      </c>
      <c r="L57" s="52">
        <v>3500</v>
      </c>
      <c r="M57" s="52">
        <v>7</v>
      </c>
      <c r="N57" s="53">
        <v>45427</v>
      </c>
      <c r="O57" s="50">
        <v>171992</v>
      </c>
      <c r="P57" s="67" t="s">
        <v>21</v>
      </c>
      <c r="Q57" s="67" t="s">
        <v>18</v>
      </c>
      <c r="R57" s="53">
        <v>45792</v>
      </c>
      <c r="S57" s="53">
        <v>46156</v>
      </c>
      <c r="T57" s="53">
        <v>45792</v>
      </c>
      <c r="U57" s="53">
        <v>46156</v>
      </c>
      <c r="V57" s="24" t="s">
        <v>290</v>
      </c>
      <c r="W57" s="102" t="s">
        <v>291</v>
      </c>
      <c r="X57" s="30" t="s">
        <v>186</v>
      </c>
      <c r="Y57" s="31" t="s">
        <v>286</v>
      </c>
      <c r="Z57" s="31" t="s">
        <v>286</v>
      </c>
    </row>
    <row r="58" spans="1:26" s="12" customFormat="1" ht="34.950000000000003" customHeight="1" x14ac:dyDescent="0.3">
      <c r="A58" s="22" t="s">
        <v>164</v>
      </c>
      <c r="B58" s="40" t="s">
        <v>203</v>
      </c>
      <c r="C58" s="67" t="s">
        <v>204</v>
      </c>
      <c r="D58" s="52" t="s">
        <v>205</v>
      </c>
      <c r="E58" s="52" t="s">
        <v>206</v>
      </c>
      <c r="F58" s="30" t="s">
        <v>23</v>
      </c>
      <c r="G58" s="52"/>
      <c r="H58" s="30">
        <v>2024</v>
      </c>
      <c r="I58" s="52" t="s">
        <v>250</v>
      </c>
      <c r="J58" s="52">
        <v>100</v>
      </c>
      <c r="K58" s="30" t="s">
        <v>86</v>
      </c>
      <c r="L58" s="52">
        <v>2390</v>
      </c>
      <c r="M58" s="52">
        <v>5</v>
      </c>
      <c r="N58" s="53">
        <v>45565</v>
      </c>
      <c r="O58" s="50">
        <v>160000</v>
      </c>
      <c r="P58" s="67" t="s">
        <v>21</v>
      </c>
      <c r="Q58" s="67" t="s">
        <v>18</v>
      </c>
      <c r="R58" s="53">
        <v>45930</v>
      </c>
      <c r="S58" s="53">
        <v>46294</v>
      </c>
      <c r="T58" s="53">
        <v>45930</v>
      </c>
      <c r="U58" s="53">
        <v>46294</v>
      </c>
      <c r="V58" s="24" t="s">
        <v>289</v>
      </c>
      <c r="W58" s="29" t="s">
        <v>292</v>
      </c>
      <c r="X58" s="30" t="s">
        <v>186</v>
      </c>
      <c r="Y58" s="54" t="s">
        <v>248</v>
      </c>
      <c r="Z58" s="31" t="s">
        <v>286</v>
      </c>
    </row>
    <row r="59" spans="1:26" ht="34.950000000000003" customHeight="1" x14ac:dyDescent="0.3">
      <c r="A59" s="22" t="s">
        <v>169</v>
      </c>
      <c r="B59" s="40" t="s">
        <v>210</v>
      </c>
      <c r="C59" s="30" t="s">
        <v>211</v>
      </c>
      <c r="D59" s="52" t="s">
        <v>205</v>
      </c>
      <c r="E59" s="52" t="s">
        <v>206</v>
      </c>
      <c r="F59" s="30" t="s">
        <v>23</v>
      </c>
      <c r="G59" s="52"/>
      <c r="H59" s="30">
        <v>2024</v>
      </c>
      <c r="I59" s="52" t="s">
        <v>250</v>
      </c>
      <c r="J59" s="52">
        <v>100</v>
      </c>
      <c r="K59" s="30" t="s">
        <v>86</v>
      </c>
      <c r="L59" s="52">
        <v>2390</v>
      </c>
      <c r="M59" s="52">
        <v>5</v>
      </c>
      <c r="N59" s="53">
        <v>45565</v>
      </c>
      <c r="O59" s="50">
        <v>160000</v>
      </c>
      <c r="P59" s="67" t="s">
        <v>21</v>
      </c>
      <c r="Q59" s="67" t="s">
        <v>18</v>
      </c>
      <c r="R59" s="53">
        <v>45930</v>
      </c>
      <c r="S59" s="53">
        <v>46294</v>
      </c>
      <c r="T59" s="53">
        <v>45930</v>
      </c>
      <c r="U59" s="53">
        <v>46294</v>
      </c>
      <c r="V59" s="24" t="s">
        <v>289</v>
      </c>
      <c r="W59" s="29" t="s">
        <v>292</v>
      </c>
      <c r="X59" s="30" t="s">
        <v>186</v>
      </c>
      <c r="Y59" s="54" t="s">
        <v>248</v>
      </c>
      <c r="Z59" s="31" t="s">
        <v>286</v>
      </c>
    </row>
    <row r="60" spans="1:26" ht="34.950000000000003" customHeight="1" x14ac:dyDescent="0.3">
      <c r="A60" s="22" t="s">
        <v>175</v>
      </c>
      <c r="B60" s="68" t="s">
        <v>213</v>
      </c>
      <c r="C60" s="30" t="s">
        <v>212</v>
      </c>
      <c r="D60" s="52" t="s">
        <v>205</v>
      </c>
      <c r="E60" s="52" t="s">
        <v>206</v>
      </c>
      <c r="F60" s="30" t="s">
        <v>23</v>
      </c>
      <c r="G60" s="52"/>
      <c r="H60" s="30">
        <v>2024</v>
      </c>
      <c r="I60" s="52" t="s">
        <v>250</v>
      </c>
      <c r="J60" s="52">
        <v>100</v>
      </c>
      <c r="K60" s="30" t="s">
        <v>86</v>
      </c>
      <c r="L60" s="52">
        <v>2390</v>
      </c>
      <c r="M60" s="52">
        <v>5</v>
      </c>
      <c r="N60" s="53">
        <v>45565</v>
      </c>
      <c r="O60" s="50">
        <v>160000</v>
      </c>
      <c r="P60" s="67" t="s">
        <v>21</v>
      </c>
      <c r="Q60" s="67" t="s">
        <v>18</v>
      </c>
      <c r="R60" s="53">
        <v>45930</v>
      </c>
      <c r="S60" s="53">
        <v>46294</v>
      </c>
      <c r="T60" s="53">
        <v>45930</v>
      </c>
      <c r="U60" s="53">
        <v>46294</v>
      </c>
      <c r="V60" s="24" t="s">
        <v>289</v>
      </c>
      <c r="W60" s="29" t="s">
        <v>292</v>
      </c>
      <c r="X60" s="30" t="s">
        <v>186</v>
      </c>
      <c r="Y60" s="54" t="s">
        <v>248</v>
      </c>
      <c r="Z60" s="31" t="s">
        <v>286</v>
      </c>
    </row>
    <row r="61" spans="1:26" s="6" customFormat="1" ht="34.950000000000003" customHeight="1" x14ac:dyDescent="0.3">
      <c r="A61" s="22" t="s">
        <v>182</v>
      </c>
      <c r="B61" s="40" t="s">
        <v>215</v>
      </c>
      <c r="C61" s="30" t="s">
        <v>217</v>
      </c>
      <c r="D61" s="67" t="s">
        <v>252</v>
      </c>
      <c r="E61" s="67" t="s">
        <v>216</v>
      </c>
      <c r="F61" s="52" t="s">
        <v>276</v>
      </c>
      <c r="G61" s="67"/>
      <c r="H61" s="30">
        <v>2017</v>
      </c>
      <c r="I61" s="52" t="s">
        <v>250</v>
      </c>
      <c r="J61" s="52">
        <v>100</v>
      </c>
      <c r="K61" s="30" t="s">
        <v>86</v>
      </c>
      <c r="L61" s="52">
        <v>2390</v>
      </c>
      <c r="M61" s="67">
        <v>5</v>
      </c>
      <c r="N61" s="53">
        <v>45565</v>
      </c>
      <c r="O61" s="50" t="s">
        <v>86</v>
      </c>
      <c r="P61" s="67" t="s">
        <v>86</v>
      </c>
      <c r="Q61" s="67" t="s">
        <v>86</v>
      </c>
      <c r="R61" s="62">
        <v>45993</v>
      </c>
      <c r="S61" s="62">
        <v>46357</v>
      </c>
      <c r="T61" s="67" t="s">
        <v>86</v>
      </c>
      <c r="U61" s="67" t="s">
        <v>86</v>
      </c>
      <c r="V61" s="67" t="s">
        <v>132</v>
      </c>
      <c r="W61" s="67" t="s">
        <v>86</v>
      </c>
      <c r="X61" s="30" t="s">
        <v>86</v>
      </c>
      <c r="Y61" s="31" t="s">
        <v>286</v>
      </c>
      <c r="Z61" s="31" t="s">
        <v>286</v>
      </c>
    </row>
    <row r="62" spans="1:26" ht="34.950000000000003" customHeight="1" x14ac:dyDescent="0.3">
      <c r="A62" s="22" t="s">
        <v>199</v>
      </c>
      <c r="B62" s="40" t="s">
        <v>218</v>
      </c>
      <c r="C62" s="30" t="s">
        <v>219</v>
      </c>
      <c r="D62" s="52" t="s">
        <v>220</v>
      </c>
      <c r="E62" s="52" t="s">
        <v>221</v>
      </c>
      <c r="F62" s="30" t="s">
        <v>23</v>
      </c>
      <c r="G62" s="52"/>
      <c r="H62" s="30">
        <v>2023</v>
      </c>
      <c r="I62" s="52" t="s">
        <v>250</v>
      </c>
      <c r="J62" s="52">
        <v>150</v>
      </c>
      <c r="K62" s="30" t="s">
        <v>86</v>
      </c>
      <c r="L62" s="52">
        <v>2068</v>
      </c>
      <c r="M62" s="52">
        <v>5</v>
      </c>
      <c r="N62" s="53">
        <v>45649</v>
      </c>
      <c r="O62" s="50">
        <v>130083</v>
      </c>
      <c r="P62" s="67" t="s">
        <v>223</v>
      </c>
      <c r="Q62" s="67" t="s">
        <v>18</v>
      </c>
      <c r="R62" s="53">
        <v>46014</v>
      </c>
      <c r="S62" s="53">
        <v>46378</v>
      </c>
      <c r="T62" s="53">
        <v>46014</v>
      </c>
      <c r="U62" s="53">
        <v>46378</v>
      </c>
      <c r="V62" s="24" t="s">
        <v>289</v>
      </c>
      <c r="W62" s="29" t="s">
        <v>292</v>
      </c>
      <c r="X62" s="30" t="s">
        <v>186</v>
      </c>
      <c r="Y62" s="54" t="s">
        <v>267</v>
      </c>
      <c r="Z62" s="31" t="s">
        <v>286</v>
      </c>
    </row>
    <row r="63" spans="1:26" ht="34.950000000000003" customHeight="1" x14ac:dyDescent="0.3">
      <c r="A63" s="22" t="s">
        <v>200</v>
      </c>
      <c r="B63" s="40" t="s">
        <v>225</v>
      </c>
      <c r="C63" s="30" t="s">
        <v>226</v>
      </c>
      <c r="D63" s="52" t="s">
        <v>220</v>
      </c>
      <c r="E63" s="52" t="s">
        <v>221</v>
      </c>
      <c r="F63" s="30" t="s">
        <v>23</v>
      </c>
      <c r="G63" s="52"/>
      <c r="H63" s="30">
        <v>2023</v>
      </c>
      <c r="I63" s="52" t="s">
        <v>250</v>
      </c>
      <c r="J63" s="52">
        <v>150</v>
      </c>
      <c r="K63" s="30" t="s">
        <v>86</v>
      </c>
      <c r="L63" s="52">
        <v>2068</v>
      </c>
      <c r="M63" s="52">
        <v>5</v>
      </c>
      <c r="N63" s="53">
        <v>45649</v>
      </c>
      <c r="O63" s="72">
        <v>130083</v>
      </c>
      <c r="P63" s="52" t="s">
        <v>223</v>
      </c>
      <c r="Q63" s="52" t="s">
        <v>18</v>
      </c>
      <c r="R63" s="53">
        <v>46014</v>
      </c>
      <c r="S63" s="53">
        <v>46378</v>
      </c>
      <c r="T63" s="53">
        <v>46014</v>
      </c>
      <c r="U63" s="53">
        <v>46378</v>
      </c>
      <c r="V63" s="24" t="s">
        <v>289</v>
      </c>
      <c r="W63" s="29" t="s">
        <v>292</v>
      </c>
      <c r="X63" s="30" t="s">
        <v>186</v>
      </c>
      <c r="Y63" s="54" t="s">
        <v>267</v>
      </c>
      <c r="Z63" s="31" t="s">
        <v>286</v>
      </c>
    </row>
    <row r="64" spans="1:26" ht="34.950000000000003" customHeight="1" x14ac:dyDescent="0.3">
      <c r="A64" s="22" t="s">
        <v>207</v>
      </c>
      <c r="B64" s="40" t="s">
        <v>228</v>
      </c>
      <c r="C64" s="30" t="s">
        <v>229</v>
      </c>
      <c r="D64" s="52" t="s">
        <v>220</v>
      </c>
      <c r="E64" s="52" t="s">
        <v>221</v>
      </c>
      <c r="F64" s="30" t="s">
        <v>23</v>
      </c>
      <c r="G64" s="52"/>
      <c r="H64" s="30">
        <v>2023</v>
      </c>
      <c r="I64" s="52" t="s">
        <v>250</v>
      </c>
      <c r="J64" s="52">
        <v>150</v>
      </c>
      <c r="K64" s="30" t="s">
        <v>86</v>
      </c>
      <c r="L64" s="52">
        <v>2068</v>
      </c>
      <c r="M64" s="52">
        <v>5</v>
      </c>
      <c r="N64" s="53">
        <v>45649</v>
      </c>
      <c r="O64" s="72">
        <v>130083</v>
      </c>
      <c r="P64" s="52" t="s">
        <v>223</v>
      </c>
      <c r="Q64" s="52" t="s">
        <v>18</v>
      </c>
      <c r="R64" s="53">
        <v>46014</v>
      </c>
      <c r="S64" s="53">
        <v>46378</v>
      </c>
      <c r="T64" s="53">
        <v>46014</v>
      </c>
      <c r="U64" s="53">
        <v>46378</v>
      </c>
      <c r="V64" s="24" t="s">
        <v>289</v>
      </c>
      <c r="W64" s="29" t="s">
        <v>292</v>
      </c>
      <c r="X64" s="30" t="s">
        <v>186</v>
      </c>
      <c r="Y64" s="54" t="s">
        <v>267</v>
      </c>
      <c r="Z64" s="31" t="s">
        <v>286</v>
      </c>
    </row>
    <row r="65" spans="1:26" ht="34.950000000000003" customHeight="1" x14ac:dyDescent="0.3">
      <c r="A65" s="22" t="s">
        <v>208</v>
      </c>
      <c r="B65" s="40" t="s">
        <v>230</v>
      </c>
      <c r="C65" s="30" t="s">
        <v>231</v>
      </c>
      <c r="D65" s="52" t="s">
        <v>220</v>
      </c>
      <c r="E65" s="52" t="s">
        <v>221</v>
      </c>
      <c r="F65" s="30" t="s">
        <v>23</v>
      </c>
      <c r="G65" s="52"/>
      <c r="H65" s="30">
        <v>2023</v>
      </c>
      <c r="I65" s="52" t="s">
        <v>250</v>
      </c>
      <c r="J65" s="52">
        <v>150</v>
      </c>
      <c r="K65" s="30" t="s">
        <v>86</v>
      </c>
      <c r="L65" s="52">
        <v>2068</v>
      </c>
      <c r="M65" s="52">
        <v>5</v>
      </c>
      <c r="N65" s="53">
        <v>45649</v>
      </c>
      <c r="O65" s="72">
        <v>130083</v>
      </c>
      <c r="P65" s="52" t="s">
        <v>223</v>
      </c>
      <c r="Q65" s="52" t="s">
        <v>18</v>
      </c>
      <c r="R65" s="53">
        <v>46014</v>
      </c>
      <c r="S65" s="53">
        <v>46378</v>
      </c>
      <c r="T65" s="53">
        <v>46014</v>
      </c>
      <c r="U65" s="53">
        <v>46378</v>
      </c>
      <c r="V65" s="24" t="s">
        <v>289</v>
      </c>
      <c r="W65" s="29" t="s">
        <v>292</v>
      </c>
      <c r="X65" s="30" t="s">
        <v>186</v>
      </c>
      <c r="Y65" s="54" t="s">
        <v>267</v>
      </c>
      <c r="Z65" s="31" t="s">
        <v>286</v>
      </c>
    </row>
    <row r="66" spans="1:26" ht="34.950000000000003" customHeight="1" x14ac:dyDescent="0.3">
      <c r="A66" s="22" t="s">
        <v>209</v>
      </c>
      <c r="B66" s="68" t="s">
        <v>232</v>
      </c>
      <c r="C66" s="52" t="s">
        <v>233</v>
      </c>
      <c r="D66" s="52" t="s">
        <v>220</v>
      </c>
      <c r="E66" s="52" t="s">
        <v>221</v>
      </c>
      <c r="F66" s="30" t="s">
        <v>23</v>
      </c>
      <c r="G66" s="52"/>
      <c r="H66" s="30">
        <v>2023</v>
      </c>
      <c r="I66" s="52" t="s">
        <v>250</v>
      </c>
      <c r="J66" s="52">
        <v>150</v>
      </c>
      <c r="K66" s="30" t="s">
        <v>86</v>
      </c>
      <c r="L66" s="52">
        <v>2068</v>
      </c>
      <c r="M66" s="52">
        <v>5</v>
      </c>
      <c r="N66" s="53">
        <v>45649</v>
      </c>
      <c r="O66" s="72">
        <v>130083</v>
      </c>
      <c r="P66" s="52" t="s">
        <v>223</v>
      </c>
      <c r="Q66" s="52" t="s">
        <v>18</v>
      </c>
      <c r="R66" s="53">
        <v>46014</v>
      </c>
      <c r="S66" s="53">
        <v>46378</v>
      </c>
      <c r="T66" s="53">
        <v>46014</v>
      </c>
      <c r="U66" s="53">
        <v>46378</v>
      </c>
      <c r="V66" s="24" t="s">
        <v>289</v>
      </c>
      <c r="W66" s="29" t="s">
        <v>292</v>
      </c>
      <c r="X66" s="30" t="s">
        <v>186</v>
      </c>
      <c r="Y66" s="54" t="s">
        <v>267</v>
      </c>
      <c r="Z66" s="31" t="s">
        <v>286</v>
      </c>
    </row>
    <row r="67" spans="1:26" s="13" customFormat="1" ht="34.950000000000003" customHeight="1" x14ac:dyDescent="0.3">
      <c r="A67" s="22" t="s">
        <v>214</v>
      </c>
      <c r="B67" s="40" t="s">
        <v>234</v>
      </c>
      <c r="C67" s="30" t="s">
        <v>235</v>
      </c>
      <c r="D67" s="52" t="s">
        <v>205</v>
      </c>
      <c r="E67" s="52" t="s">
        <v>236</v>
      </c>
      <c r="F67" s="30" t="s">
        <v>23</v>
      </c>
      <c r="G67" s="52"/>
      <c r="H67" s="52">
        <v>2024</v>
      </c>
      <c r="I67" s="52" t="s">
        <v>250</v>
      </c>
      <c r="J67" s="52">
        <v>115</v>
      </c>
      <c r="K67" s="30" t="s">
        <v>86</v>
      </c>
      <c r="L67" s="52">
        <v>2030</v>
      </c>
      <c r="M67" s="52">
        <v>5</v>
      </c>
      <c r="N67" s="53">
        <v>45680</v>
      </c>
      <c r="O67" s="72">
        <v>146399</v>
      </c>
      <c r="P67" s="52" t="s">
        <v>223</v>
      </c>
      <c r="Q67" s="52" t="s">
        <v>18</v>
      </c>
      <c r="R67" s="53">
        <v>46045</v>
      </c>
      <c r="S67" s="53">
        <v>46409</v>
      </c>
      <c r="T67" s="53">
        <v>46045</v>
      </c>
      <c r="U67" s="53">
        <v>46409</v>
      </c>
      <c r="V67" s="24" t="s">
        <v>289</v>
      </c>
      <c r="W67" s="29" t="s">
        <v>292</v>
      </c>
      <c r="X67" s="30" t="s">
        <v>186</v>
      </c>
      <c r="Y67" s="31" t="s">
        <v>286</v>
      </c>
      <c r="Z67" s="31" t="s">
        <v>286</v>
      </c>
    </row>
    <row r="68" spans="1:26" s="1" customFormat="1" ht="34.950000000000003" customHeight="1" x14ac:dyDescent="0.3">
      <c r="A68" s="22" t="s">
        <v>222</v>
      </c>
      <c r="B68" s="40" t="s">
        <v>237</v>
      </c>
      <c r="C68" s="30" t="s">
        <v>238</v>
      </c>
      <c r="D68" s="52" t="s">
        <v>239</v>
      </c>
      <c r="E68" s="52" t="s">
        <v>240</v>
      </c>
      <c r="F68" s="52" t="s">
        <v>23</v>
      </c>
      <c r="G68" s="52"/>
      <c r="H68" s="52">
        <v>2024</v>
      </c>
      <c r="I68" s="52" t="s">
        <v>250</v>
      </c>
      <c r="J68" s="52"/>
      <c r="K68" s="30" t="s">
        <v>86</v>
      </c>
      <c r="L68" s="52"/>
      <c r="M68" s="52">
        <v>5</v>
      </c>
      <c r="N68" s="53">
        <v>45688</v>
      </c>
      <c r="O68" s="72">
        <v>130264</v>
      </c>
      <c r="P68" s="52" t="s">
        <v>223</v>
      </c>
      <c r="Q68" s="52" t="s">
        <v>18</v>
      </c>
      <c r="R68" s="53">
        <v>46053</v>
      </c>
      <c r="S68" s="53">
        <v>46417</v>
      </c>
      <c r="T68" s="53">
        <v>46053</v>
      </c>
      <c r="U68" s="53">
        <v>46417</v>
      </c>
      <c r="V68" s="24" t="s">
        <v>289</v>
      </c>
      <c r="W68" s="29" t="s">
        <v>292</v>
      </c>
      <c r="X68" s="30" t="s">
        <v>186</v>
      </c>
      <c r="Y68" s="31" t="s">
        <v>286</v>
      </c>
      <c r="Z68" s="31" t="s">
        <v>286</v>
      </c>
    </row>
    <row r="69" spans="1:26" s="6" customFormat="1" ht="34.950000000000003" customHeight="1" x14ac:dyDescent="0.3">
      <c r="A69" s="22" t="s">
        <v>224</v>
      </c>
      <c r="B69" s="70" t="s">
        <v>242</v>
      </c>
      <c r="C69" s="55" t="s">
        <v>243</v>
      </c>
      <c r="D69" s="83" t="s">
        <v>171</v>
      </c>
      <c r="E69" s="83" t="s">
        <v>251</v>
      </c>
      <c r="F69" s="55" t="s">
        <v>244</v>
      </c>
      <c r="G69" s="83"/>
      <c r="H69" s="55">
        <v>2020</v>
      </c>
      <c r="I69" s="83">
        <v>2143</v>
      </c>
      <c r="J69" s="83">
        <v>105</v>
      </c>
      <c r="K69" s="55" t="s">
        <v>86</v>
      </c>
      <c r="L69" s="83">
        <v>3500</v>
      </c>
      <c r="M69" s="83">
        <v>3</v>
      </c>
      <c r="N69" s="86">
        <v>43916</v>
      </c>
      <c r="O69" s="97">
        <v>214200</v>
      </c>
      <c r="P69" s="83" t="s">
        <v>21</v>
      </c>
      <c r="Q69" s="85" t="s">
        <v>269</v>
      </c>
      <c r="R69" s="86">
        <v>46107</v>
      </c>
      <c r="S69" s="86">
        <v>46471</v>
      </c>
      <c r="T69" s="86">
        <v>46107</v>
      </c>
      <c r="U69" s="86">
        <v>46471</v>
      </c>
      <c r="V69" s="87" t="s">
        <v>143</v>
      </c>
      <c r="W69" s="88" t="s">
        <v>86</v>
      </c>
      <c r="X69" s="55" t="s">
        <v>86</v>
      </c>
      <c r="Y69" s="55" t="s">
        <v>249</v>
      </c>
      <c r="Z69" s="31" t="s">
        <v>286</v>
      </c>
    </row>
    <row r="70" spans="1:26" s="8" customFormat="1" ht="34.950000000000003" customHeight="1" x14ac:dyDescent="0.3">
      <c r="A70" s="22" t="s">
        <v>227</v>
      </c>
      <c r="B70" s="40" t="s">
        <v>245</v>
      </c>
      <c r="C70" s="30" t="s">
        <v>246</v>
      </c>
      <c r="D70" s="30" t="s">
        <v>171</v>
      </c>
      <c r="E70" s="54" t="s">
        <v>274</v>
      </c>
      <c r="F70" s="54" t="s">
        <v>24</v>
      </c>
      <c r="G70" s="67"/>
      <c r="H70" s="54">
        <v>2019</v>
      </c>
      <c r="I70" s="54">
        <v>10677</v>
      </c>
      <c r="J70" s="54">
        <v>265</v>
      </c>
      <c r="K70" s="54">
        <v>6235</v>
      </c>
      <c r="L70" s="54">
        <v>18000</v>
      </c>
      <c r="M70" s="54">
        <v>3</v>
      </c>
      <c r="N70" s="71">
        <v>43535</v>
      </c>
      <c r="O70" s="72">
        <v>407700</v>
      </c>
      <c r="P70" s="67" t="s">
        <v>21</v>
      </c>
      <c r="Q70" s="54" t="s">
        <v>247</v>
      </c>
      <c r="R70" s="71">
        <v>46092</v>
      </c>
      <c r="S70" s="71">
        <v>46456</v>
      </c>
      <c r="T70" s="71">
        <v>46092</v>
      </c>
      <c r="U70" s="71">
        <v>46456</v>
      </c>
      <c r="V70" s="24" t="s">
        <v>143</v>
      </c>
      <c r="W70" s="30" t="s">
        <v>86</v>
      </c>
      <c r="X70" s="30" t="s">
        <v>86</v>
      </c>
      <c r="Y70" s="31" t="s">
        <v>286</v>
      </c>
      <c r="Z70" s="31" t="s">
        <v>286</v>
      </c>
    </row>
    <row r="71" spans="1:26" ht="30" customHeight="1" x14ac:dyDescent="0.3"/>
    <row r="73" spans="1:26" x14ac:dyDescent="0.3">
      <c r="B73" s="82"/>
    </row>
  </sheetData>
  <autoFilter ref="A11:Z70" xr:uid="{00000000-0001-0000-0000-000000000000}">
    <filterColumn colId="17" showButton="0"/>
    <filterColumn colId="19" showButton="0"/>
  </autoFilter>
  <mergeCells count="27">
    <mergeCell ref="A6:B7"/>
    <mergeCell ref="E9:E10"/>
    <mergeCell ref="V9:V10"/>
    <mergeCell ref="R11:S11"/>
    <mergeCell ref="T11:U11"/>
    <mergeCell ref="Q9:Q10"/>
    <mergeCell ref="P9:P10"/>
    <mergeCell ref="J9:J10"/>
    <mergeCell ref="H9:H10"/>
    <mergeCell ref="O9:O10"/>
    <mergeCell ref="F9:F10"/>
    <mergeCell ref="G9:G10"/>
    <mergeCell ref="D9:D10"/>
    <mergeCell ref="C9:C10"/>
    <mergeCell ref="B9:B10"/>
    <mergeCell ref="N9:N10"/>
    <mergeCell ref="A9:A10"/>
    <mergeCell ref="M9:M10"/>
    <mergeCell ref="L9:L10"/>
    <mergeCell ref="K9:K10"/>
    <mergeCell ref="I9:I10"/>
    <mergeCell ref="Z9:Z10"/>
    <mergeCell ref="X9:X10"/>
    <mergeCell ref="W9:W10"/>
    <mergeCell ref="R9:S9"/>
    <mergeCell ref="T9:U9"/>
    <mergeCell ref="Y9:Y10"/>
  </mergeCells>
  <phoneticPr fontId="9" type="noConversion"/>
  <conditionalFormatting sqref="A12:A70">
    <cfRule type="containsText" dxfId="1" priority="4" operator="containsText" text="1.">
      <formula>NOT(ISERROR(SEARCH("1.",A12)))</formula>
    </cfRule>
  </conditionalFormatting>
  <conditionalFormatting sqref="C44:C57 C59:C65 C67:C70">
    <cfRule type="duplicateValues" dxfId="0" priority="5"/>
  </conditionalFormatting>
  <dataValidations count="1">
    <dataValidation type="list" allowBlank="1" showInputMessage="1" showErrorMessage="1" sqref="P18:P24 P12:Q13 Q18 Q22:Q34" xr:uid="{00000000-0002-0000-0000-000000000000}">
      <formula1>#REF!</formula1>
    </dataValidation>
  </dataValidations>
  <pageMargins left="0.25" right="0.25" top="0.75" bottom="0.75" header="0.3" footer="0.3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 pojazdów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 Radtke</dc:creator>
  <cp:lastModifiedBy>Marta Batowska</cp:lastModifiedBy>
  <cp:lastPrinted>2017-11-23T12:25:40Z</cp:lastPrinted>
  <dcterms:created xsi:type="dcterms:W3CDTF">2017-11-22T10:35:25Z</dcterms:created>
  <dcterms:modified xsi:type="dcterms:W3CDTF">2025-03-13T06:48:11Z</dcterms:modified>
</cp:coreProperties>
</file>